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Surveys/SurveysAR/Raw data/"/>
    </mc:Choice>
  </mc:AlternateContent>
  <xr:revisionPtr revIDLastSave="15" documentId="13_ncr:1_{33A69680-8052-4671-A17F-73D41BBA10AE}" xr6:coauthVersionLast="47" xr6:coauthVersionMax="47" xr10:uidLastSave="{EA8EF34C-1CC3-4826-8077-4F8BED51BD2A}"/>
  <bookViews>
    <workbookView xWindow="-108" yWindow="-108" windowWidth="23256" windowHeight="12576" activeTab="2" xr2:uid="{6879F9F5-B567-437C-A91B-69A6065869AF}"/>
  </bookViews>
  <sheets>
    <sheet name="SpeciesList" sheetId="1" r:id="rId1"/>
    <sheet name="Surveys" sheetId="8" r:id="rId2"/>
    <sheet name="ReefType" sheetId="9" r:id="rId3"/>
  </sheets>
  <definedNames>
    <definedName name="_xlnm._FilterDatabase" localSheetId="2" hidden="1">ReefType!$A$1:$C$1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9" i="1" l="1"/>
  <c r="H322" i="1"/>
  <c r="H323" i="1"/>
  <c r="H324" i="1"/>
  <c r="H325" i="1"/>
  <c r="H326" i="1"/>
  <c r="H327" i="1"/>
  <c r="H328" i="1"/>
  <c r="H318" i="1" l="1"/>
  <c r="H319" i="1"/>
  <c r="H320" i="1"/>
  <c r="H317" i="1"/>
  <c r="H316" i="1"/>
  <c r="H315" i="1"/>
  <c r="H314" i="1"/>
  <c r="C284" i="1"/>
  <c r="C251" i="1"/>
  <c r="C285" i="1"/>
  <c r="C264" i="1"/>
  <c r="C177" i="1"/>
  <c r="C160" i="1"/>
  <c r="C132" i="1"/>
  <c r="C112" i="1"/>
  <c r="C110" i="1"/>
  <c r="C102" i="1"/>
  <c r="C66" i="1"/>
  <c r="H313" i="1"/>
  <c r="H312" i="1"/>
  <c r="H311" i="1"/>
  <c r="H310" i="1"/>
  <c r="H309" i="1"/>
  <c r="C58" i="1"/>
  <c r="C54" i="1"/>
  <c r="C49" i="1"/>
  <c r="J17" i="1"/>
  <c r="C17" i="1"/>
  <c r="H299" i="1"/>
  <c r="H300" i="1"/>
  <c r="H301" i="1"/>
  <c r="H302" i="1"/>
  <c r="H303" i="1"/>
  <c r="H304" i="1"/>
  <c r="H305" i="1"/>
  <c r="H306" i="1"/>
  <c r="H307" i="1"/>
  <c r="H308" i="1"/>
  <c r="L147" i="1" l="1"/>
  <c r="K147" i="1"/>
  <c r="K102" i="1"/>
  <c r="H298" i="1"/>
  <c r="H297" i="1"/>
  <c r="C147" i="1" l="1"/>
  <c r="C270" i="1" l="1"/>
  <c r="H25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3" i="1"/>
  <c r="H2" i="1"/>
</calcChain>
</file>

<file path=xl/sharedStrings.xml><?xml version="1.0" encoding="utf-8"?>
<sst xmlns="http://schemas.openxmlformats.org/spreadsheetml/2006/main" count="2406" uniqueCount="503">
  <si>
    <t>Pomacentridae</t>
  </si>
  <si>
    <t>Abudefduf sexfasciatus</t>
  </si>
  <si>
    <t>Abudefduf sparoides</t>
  </si>
  <si>
    <t>Abudefduf vaigiensis</t>
  </si>
  <si>
    <t>Acanthuridae</t>
  </si>
  <si>
    <t>Acanthurus dussumieri</t>
  </si>
  <si>
    <t>Acanthurus leucosternon</t>
  </si>
  <si>
    <t>Acanthurus mata</t>
  </si>
  <si>
    <t>Acanthurus nigricauda</t>
  </si>
  <si>
    <t>Acanthurus nigrofuscus</t>
  </si>
  <si>
    <t>Acanthurus tennenti</t>
  </si>
  <si>
    <t>Acanthurus triostegus</t>
  </si>
  <si>
    <t>Acanthurus xanthopterus</t>
  </si>
  <si>
    <t>Centricidae</t>
  </si>
  <si>
    <t>Aeoliscus punctulatus</t>
  </si>
  <si>
    <t>Serranidae</t>
  </si>
  <si>
    <t>Aethaloperca rogaa</t>
  </si>
  <si>
    <t>Monacanthidae</t>
  </si>
  <si>
    <t>Aluterus scriptus</t>
  </si>
  <si>
    <t>Aluterus sp</t>
  </si>
  <si>
    <t>Amanses scopas</t>
  </si>
  <si>
    <t>Amblyglyphidodon indicus</t>
  </si>
  <si>
    <t>Amphiprion akallopisos</t>
  </si>
  <si>
    <t>Amphiprion allardi</t>
  </si>
  <si>
    <t>Labridae</t>
  </si>
  <si>
    <t>Anampses caeruleopunctatus</t>
  </si>
  <si>
    <t>Anampses lineatus</t>
  </si>
  <si>
    <t>Anampses meleagrides</t>
  </si>
  <si>
    <t>Anampses twistii</t>
  </si>
  <si>
    <t>Anyperodon leucogrammicus</t>
  </si>
  <si>
    <t>Tetraodontidae</t>
  </si>
  <si>
    <t>Arothron hispidus</t>
  </si>
  <si>
    <t>Arothron immaculatus</t>
  </si>
  <si>
    <t>Arothron mappa</t>
  </si>
  <si>
    <t>Arothron meleagris</t>
  </si>
  <si>
    <t>Arothron nigropunctatus</t>
  </si>
  <si>
    <t>Arothron stellatus</t>
  </si>
  <si>
    <t>Blenniidae</t>
  </si>
  <si>
    <t xml:space="preserve">Aspidontus taeniatus </t>
  </si>
  <si>
    <t>Atherinidae</t>
  </si>
  <si>
    <t>Atherinomorus sp</t>
  </si>
  <si>
    <t>Aulostomidae</t>
  </si>
  <si>
    <t>Aulostomus chinensis</t>
  </si>
  <si>
    <t>Balistidae</t>
  </si>
  <si>
    <t>Balistapus undulatus</t>
  </si>
  <si>
    <t>Balistoides viridescens</t>
  </si>
  <si>
    <t>Bodianus anthioides</t>
  </si>
  <si>
    <t>Bodianus axillaris</t>
  </si>
  <si>
    <t>Caesionidae</t>
  </si>
  <si>
    <t>Caesio caerulaurea</t>
  </si>
  <si>
    <t>Caesio lunaris</t>
  </si>
  <si>
    <t>Caesio teres</t>
  </si>
  <si>
    <t>Caesio xanthalytos</t>
  </si>
  <si>
    <t>Caesio xanthonota</t>
  </si>
  <si>
    <t>Calotomus carolinus</t>
  </si>
  <si>
    <t>Calotomus spinidens</t>
  </si>
  <si>
    <t>Cantherhines dumerilii</t>
  </si>
  <si>
    <t>Cantherhines pardalis</t>
  </si>
  <si>
    <t>Canthigaster bennetti</t>
  </si>
  <si>
    <t>Canthigaster janthinoptera</t>
  </si>
  <si>
    <t>Canthigaster petersii</t>
  </si>
  <si>
    <t>Canthigaster smithae</t>
  </si>
  <si>
    <t>Canthigaster sp</t>
  </si>
  <si>
    <t>Canthigaster valentini</t>
  </si>
  <si>
    <t>Carangidae</t>
  </si>
  <si>
    <t>Carangoides fulvoguttatus</t>
  </si>
  <si>
    <t>Carangoides orthogrammus</t>
  </si>
  <si>
    <t>Caranx melampygus</t>
  </si>
  <si>
    <t>Caranx papuensis</t>
  </si>
  <si>
    <t>Caranx sexfaciatus</t>
  </si>
  <si>
    <t>Pomacanthidae</t>
  </si>
  <si>
    <t>Centropyge acanthops</t>
  </si>
  <si>
    <t>Centropyge multispinis</t>
  </si>
  <si>
    <t>Cephalopholis argus</t>
  </si>
  <si>
    <t>Cephalopholis leopardus</t>
  </si>
  <si>
    <t>Cetoscarus bicolor</t>
  </si>
  <si>
    <t>Chaetodontidae</t>
  </si>
  <si>
    <t>Chaetodon auriga</t>
  </si>
  <si>
    <t>Chaetodon guttatissimus</t>
  </si>
  <si>
    <t>Chaetodon interruptus</t>
  </si>
  <si>
    <t>Chaetodon kleinii</t>
  </si>
  <si>
    <t>Chaetodon lineolatus</t>
  </si>
  <si>
    <t>Chaetodon lunula</t>
  </si>
  <si>
    <t>Chaetodon melannotus</t>
  </si>
  <si>
    <t>Chaetodon meyeri</t>
  </si>
  <si>
    <t>Chaetodon trifascialis</t>
  </si>
  <si>
    <t>Chaetodon trifasciatus</t>
  </si>
  <si>
    <t>Chaetodon xanthocephalus</t>
  </si>
  <si>
    <t>Chaetodon zanzibarensis</t>
  </si>
  <si>
    <t>Cheilinus chlorourus</t>
  </si>
  <si>
    <t>Cheilinus fasciatus</t>
  </si>
  <si>
    <t>Cheilinus oxycephalus</t>
  </si>
  <si>
    <t>Cheilinus trilobatus</t>
  </si>
  <si>
    <t>Cheilinus undulatus</t>
  </si>
  <si>
    <t>Cheilio inermis</t>
  </si>
  <si>
    <t>Apogonidae</t>
  </si>
  <si>
    <t>Cheilodipterus arabicus</t>
  </si>
  <si>
    <t>Cheilodipterus macrodon</t>
  </si>
  <si>
    <t>Cheilodipterus quinquelineatus</t>
  </si>
  <si>
    <t>Chlorurus atrilunula</t>
  </si>
  <si>
    <t>Chlorurus sordidus</t>
  </si>
  <si>
    <t>Chlorurus strongylocephalus</t>
  </si>
  <si>
    <t>Chromis atripectoralis</t>
  </si>
  <si>
    <t>Chromis dimidiata</t>
  </si>
  <si>
    <t>Chromis lepidolepis</t>
  </si>
  <si>
    <t>Chromis nigrura</t>
  </si>
  <si>
    <t>Chromis opercularis</t>
  </si>
  <si>
    <t>Chromis ternatensis</t>
  </si>
  <si>
    <t>Chromis viridis</t>
  </si>
  <si>
    <t>Chromis weberi</t>
  </si>
  <si>
    <t>Chrysiptera biocellata</t>
  </si>
  <si>
    <t>Chrysiptera unimaculata</t>
  </si>
  <si>
    <t>Cirrhilabrus exquisitus</t>
  </si>
  <si>
    <t>Cirrhitidae</t>
  </si>
  <si>
    <t>Cirrhitichthys oxycephalus</t>
  </si>
  <si>
    <t>Coris aygula</t>
  </si>
  <si>
    <t>Coris caudimacula</t>
  </si>
  <si>
    <t>Coris cuvieri</t>
  </si>
  <si>
    <t>Coris formosa</t>
  </si>
  <si>
    <t>Coris sp</t>
  </si>
  <si>
    <t>Ctenochaetus binotatus</t>
  </si>
  <si>
    <t>Ctenochaetus sp</t>
  </si>
  <si>
    <t>Ctenochaetus striatus</t>
  </si>
  <si>
    <t>Ctenochaetus truncatus</t>
  </si>
  <si>
    <t>Dascyllus aruanus</t>
  </si>
  <si>
    <t>Dascyllus carneus</t>
  </si>
  <si>
    <t>Dascyllus trimaculatus</t>
  </si>
  <si>
    <t>Haemulidae</t>
  </si>
  <si>
    <t>Diagramma pictum</t>
  </si>
  <si>
    <t>Diodontidae</t>
  </si>
  <si>
    <t>Diodon hystrix</t>
  </si>
  <si>
    <t>Epibulus insidiator</t>
  </si>
  <si>
    <t>Epinephelus fuscoguttatus</t>
  </si>
  <si>
    <t>Scombridae</t>
  </si>
  <si>
    <t>Euthynnus affinis</t>
  </si>
  <si>
    <t>Exallias brevis</t>
  </si>
  <si>
    <t>Fistulariidae</t>
  </si>
  <si>
    <t>Fistularia commersonii</t>
  </si>
  <si>
    <t>Forcipiger flavissimus</t>
  </si>
  <si>
    <t>Gnathanodon speciosus</t>
  </si>
  <si>
    <t>Gomphosus caeruleus</t>
  </si>
  <si>
    <t>Muraenidae</t>
  </si>
  <si>
    <t>Gymnomuraena zebra</t>
  </si>
  <si>
    <t>Gymnothorax griseus</t>
  </si>
  <si>
    <t>Gymnothorax meleagris</t>
  </si>
  <si>
    <t>Gymnothorax sp</t>
  </si>
  <si>
    <t>Halichoeres cosmetus</t>
  </si>
  <si>
    <t>Halichoeres hortulanus</t>
  </si>
  <si>
    <t>Halichoeres nebulosus</t>
  </si>
  <si>
    <t>Halichoeres nigrescens</t>
  </si>
  <si>
    <t>Halichoeres scapularis</t>
  </si>
  <si>
    <t>Hemigymnus fasciatus</t>
  </si>
  <si>
    <t>Hemigymnus melapterus</t>
  </si>
  <si>
    <t>Heniochus acuminatus</t>
  </si>
  <si>
    <t>Heniochus monoceros</t>
  </si>
  <si>
    <t>Priacanthidae</t>
  </si>
  <si>
    <t>Heteropriacanthus cruentatus</t>
  </si>
  <si>
    <t>Hipposcarus harid</t>
  </si>
  <si>
    <t>Hologymnosus annulatus</t>
  </si>
  <si>
    <t>Synanceiidae</t>
  </si>
  <si>
    <t>Inimicus filamentosus</t>
  </si>
  <si>
    <t>Kyphosidae</t>
  </si>
  <si>
    <t>Kyphosus cinerascens</t>
  </si>
  <si>
    <t>Kyphosus sp</t>
  </si>
  <si>
    <t>Kyphosus vaigiensis</t>
  </si>
  <si>
    <t>Labrichthys unilineatus</t>
  </si>
  <si>
    <t>Labroides bicolor</t>
  </si>
  <si>
    <t>Labroides dimidiatus</t>
  </si>
  <si>
    <t>Ostraciidae</t>
  </si>
  <si>
    <t>Lactoria fornasini</t>
  </si>
  <si>
    <t>Leptoscarus vaigiensis</t>
  </si>
  <si>
    <t>Lethrinidae</t>
  </si>
  <si>
    <t>Lethrinus borbonicus</t>
  </si>
  <si>
    <t>Lethrinus harak</t>
  </si>
  <si>
    <t>Lethrinus lentjan</t>
  </si>
  <si>
    <t>Lethrinus mahsena</t>
  </si>
  <si>
    <t>Lethrinus microdon</t>
  </si>
  <si>
    <t>Lethrinus obsoletus</t>
  </si>
  <si>
    <t>Lethrinus sp</t>
  </si>
  <si>
    <t>Lethrinus variegatus</t>
  </si>
  <si>
    <t>Lutjanidae</t>
  </si>
  <si>
    <t>Lutjanus argentimaculatus</t>
  </si>
  <si>
    <t>Lutjanus bohar</t>
  </si>
  <si>
    <t>Lutjanus fulviflamma</t>
  </si>
  <si>
    <t>Lutjanus gibbus</t>
  </si>
  <si>
    <t>Lutjanus kasmira</t>
  </si>
  <si>
    <t>Lutjanus lutjanus</t>
  </si>
  <si>
    <t>Lutjanus monostigma</t>
  </si>
  <si>
    <t>Macolor niger</t>
  </si>
  <si>
    <t>Meiacanthus mossambicus</t>
  </si>
  <si>
    <t>Monotaxis grandoculis</t>
  </si>
  <si>
    <t>Mullidae</t>
  </si>
  <si>
    <t>Mulloidichthys flavolineatus</t>
  </si>
  <si>
    <t>Mulloidichthys vanicolensis</t>
  </si>
  <si>
    <t>Ophichthidae</t>
  </si>
  <si>
    <t>Myrichthys colubrinus</t>
  </si>
  <si>
    <t>Myrichthys maculosus</t>
  </si>
  <si>
    <t>Holocentridae</t>
  </si>
  <si>
    <t>Myripristis murdjan</t>
  </si>
  <si>
    <t>Naso annulatus</t>
  </si>
  <si>
    <t>Naso brevirostris</t>
  </si>
  <si>
    <t>Naso elegans</t>
  </si>
  <si>
    <t>Naso hexacanthus</t>
  </si>
  <si>
    <t>Naso unicornis</t>
  </si>
  <si>
    <t>Naso vlamingii</t>
  </si>
  <si>
    <t>Neoglyphidodon melas</t>
  </si>
  <si>
    <t>Neoniphon sammara</t>
  </si>
  <si>
    <t>Neopomacentrus azysron</t>
  </si>
  <si>
    <t>Neopomacentrus cyanomos</t>
  </si>
  <si>
    <t>Dasyatidae</t>
  </si>
  <si>
    <t>Neotrygon kuhlii</t>
  </si>
  <si>
    <t>NEW SPECIES</t>
  </si>
  <si>
    <t>Novaculichthys taeniourus</t>
  </si>
  <si>
    <t>Ostorhinchus aureus</t>
  </si>
  <si>
    <t>Ostorhinchus cyanosoma</t>
  </si>
  <si>
    <t>Ostracion cubicus</t>
  </si>
  <si>
    <t>Ostracion meleagris</t>
  </si>
  <si>
    <t>Oxycheilinus bimaculatus</t>
  </si>
  <si>
    <t>Oxycheilinus digramma</t>
  </si>
  <si>
    <t xml:space="preserve">Oxycheilinus mentalis </t>
  </si>
  <si>
    <t>Oxymonacanthus longirostris</t>
  </si>
  <si>
    <t>Paracanthurus hepatus</t>
  </si>
  <si>
    <t>Paracirrhites arcatus</t>
  </si>
  <si>
    <t>Paracirrhites forsteri</t>
  </si>
  <si>
    <t>Paraluteres prionurus</t>
  </si>
  <si>
    <t>Pinguipedidae</t>
  </si>
  <si>
    <t>Parapercis hexophtalma</t>
  </si>
  <si>
    <t>Pempheridae</t>
  </si>
  <si>
    <t>Parapriacanthus ransonneti</t>
  </si>
  <si>
    <t>Parupeneus barberinus</t>
  </si>
  <si>
    <t>Parupeneus cyclostomus</t>
  </si>
  <si>
    <t>Parupeneus indicus</t>
  </si>
  <si>
    <t>Parupeneus macronemus</t>
  </si>
  <si>
    <t>Parupeneus pleurostigma</t>
  </si>
  <si>
    <t>Parupeneus rubescens</t>
  </si>
  <si>
    <t>Parupeneus trifasciatus</t>
  </si>
  <si>
    <t>Pempheris nesogallica</t>
  </si>
  <si>
    <t>Pervagor janthinosoma</t>
  </si>
  <si>
    <t>Plagiotremus rhinorhynchos</t>
  </si>
  <si>
    <t>Plagiotremus tapeinosoma</t>
  </si>
  <si>
    <t>Ephippidae</t>
  </si>
  <si>
    <t>Platax teira</t>
  </si>
  <si>
    <t>Plectorhinchus albovittatus</t>
  </si>
  <si>
    <t>Plectorhinchus flavomaculatus</t>
  </si>
  <si>
    <t>Plectorhinchus gaterinus</t>
  </si>
  <si>
    <t>Plectorhinchus schotaf</t>
  </si>
  <si>
    <t>Plectorhinchus sordidus</t>
  </si>
  <si>
    <t>Plectorhinchus vittatus</t>
  </si>
  <si>
    <t>Plectroglyphidodon dickii</t>
  </si>
  <si>
    <t>Plectroglyphidodon lacrymatus</t>
  </si>
  <si>
    <t>Pomacanthus chrysurus</t>
  </si>
  <si>
    <t>Pomacanthus imperator</t>
  </si>
  <si>
    <t>Pomacanthus semicirculatus</t>
  </si>
  <si>
    <t>Pomacentrus aquilus</t>
  </si>
  <si>
    <t>Pomacentrus baenschi</t>
  </si>
  <si>
    <t>Pomacentrus caeruleus</t>
  </si>
  <si>
    <t>Pomacentrus pavo</t>
  </si>
  <si>
    <t>Pomacentrus philippinus</t>
  </si>
  <si>
    <t>Pomacentrus sulfureus</t>
  </si>
  <si>
    <t>Pomacentrus trichrourus</t>
  </si>
  <si>
    <t>Priacanthus blochii</t>
  </si>
  <si>
    <t>Priacanthus hamrur</t>
  </si>
  <si>
    <t>Pristiapogon kallopterus</t>
  </si>
  <si>
    <t>Pseudanthias evansi</t>
  </si>
  <si>
    <t>Pseudanthias squamipinnis</t>
  </si>
  <si>
    <t>Pseudobalistes fuscus</t>
  </si>
  <si>
    <t>Pseudocheilinus hexataenia</t>
  </si>
  <si>
    <t>Pseudodax moluccanus</t>
  </si>
  <si>
    <t>Microdesmidae</t>
  </si>
  <si>
    <t>Ptereleotris evides</t>
  </si>
  <si>
    <t>Scorpaenidae</t>
  </si>
  <si>
    <t>Pterois antennata</t>
  </si>
  <si>
    <t>Pterois radiata</t>
  </si>
  <si>
    <t>Pygoplites diacanthus</t>
  </si>
  <si>
    <t>Rastrelliger kanagurta</t>
  </si>
  <si>
    <t>Sargocentron caudimaculatum</t>
  </si>
  <si>
    <t>Sargocentron diadema</t>
  </si>
  <si>
    <t>Sargocentron violaceum</t>
  </si>
  <si>
    <t>Scarus frenatus</t>
  </si>
  <si>
    <t>Scarus ghobban</t>
  </si>
  <si>
    <t>Scarus niger</t>
  </si>
  <si>
    <t>Scarus psittacus</t>
  </si>
  <si>
    <t>Scarus rubroviolaceus</t>
  </si>
  <si>
    <t>Scarus tricolor</t>
  </si>
  <si>
    <t>Nemipteridae</t>
  </si>
  <si>
    <t>Scolopsis bimaculatus</t>
  </si>
  <si>
    <t>Scolopsis ghanam</t>
  </si>
  <si>
    <t>Scuticaria tigrina</t>
  </si>
  <si>
    <t>Siganidae</t>
  </si>
  <si>
    <t>Siganus argenteus</t>
  </si>
  <si>
    <t>Siganus luridus</t>
  </si>
  <si>
    <t>Siganus stellatus</t>
  </si>
  <si>
    <t>Siganus sutor</t>
  </si>
  <si>
    <t>Sphyraenidae</t>
  </si>
  <si>
    <t>Sphyraena flavicauda</t>
  </si>
  <si>
    <t>Stegastes nigricans</t>
  </si>
  <si>
    <t>Stethojulis albovittata</t>
  </si>
  <si>
    <t>Stethojulis strigiventer</t>
  </si>
  <si>
    <t>Stethojulis trilineata</t>
  </si>
  <si>
    <t>Sufflamen bursa</t>
  </si>
  <si>
    <t>Sufflamen chrysopterum</t>
  </si>
  <si>
    <t>Taeniamia fucata</t>
  </si>
  <si>
    <t>Taeniura lymma</t>
  </si>
  <si>
    <t>Thalassoma amblycephalum</t>
  </si>
  <si>
    <t>Thalassoma hardwicke</t>
  </si>
  <si>
    <t>Thalassoma hebraicum</t>
  </si>
  <si>
    <t>Thalassoma lunare</t>
  </si>
  <si>
    <t>Thalassoma purpureum</t>
  </si>
  <si>
    <t>Syngnathidae</t>
  </si>
  <si>
    <t>Trachyrhamphus bicoarctatus</t>
  </si>
  <si>
    <t>Belonidae</t>
  </si>
  <si>
    <t>Tylosurus crocodilus</t>
  </si>
  <si>
    <t>Unknown</t>
  </si>
  <si>
    <t>Unknown parrotfish</t>
  </si>
  <si>
    <t>Upeneus tragula</t>
  </si>
  <si>
    <t>Gobiidae</t>
  </si>
  <si>
    <t>Valenciennea helsdingenii</t>
  </si>
  <si>
    <t>Zanclidae</t>
  </si>
  <si>
    <t>Zanclus cornutus</t>
  </si>
  <si>
    <t>Zebrasoma desjardinii</t>
  </si>
  <si>
    <t>Zebrasoma scopas</t>
  </si>
  <si>
    <t>Ostorhinchus fleurieu</t>
  </si>
  <si>
    <t>Lophodiodon calori</t>
  </si>
  <si>
    <t>Stethojulis interrupta</t>
  </si>
  <si>
    <t>Diodon liturosus</t>
  </si>
  <si>
    <t>Antennariidae</t>
  </si>
  <si>
    <t>Antennarius sp</t>
  </si>
  <si>
    <t>Gymnothorax javanicus</t>
  </si>
  <si>
    <t>Omnivore</t>
  </si>
  <si>
    <t>Invertivore</t>
  </si>
  <si>
    <t>Herbivore</t>
  </si>
  <si>
    <t>Piscivore</t>
  </si>
  <si>
    <t>Family</t>
  </si>
  <si>
    <t>Species</t>
  </si>
  <si>
    <t>Diet</t>
  </si>
  <si>
    <t>TrophicLevel</t>
  </si>
  <si>
    <t>a</t>
  </si>
  <si>
    <t>b</t>
  </si>
  <si>
    <t>Position</t>
  </si>
  <si>
    <t>sstmean</t>
  </si>
  <si>
    <t>DietTrophLv</t>
  </si>
  <si>
    <t>Plktiv</t>
  </si>
  <si>
    <t>Omnivr</t>
  </si>
  <si>
    <t>HerDet</t>
  </si>
  <si>
    <t>BtPl</t>
  </si>
  <si>
    <t>As</t>
  </si>
  <si>
    <t>Dw</t>
  </si>
  <si>
    <t>FisCep</t>
  </si>
  <si>
    <t>Bnth</t>
  </si>
  <si>
    <t>InvMob</t>
  </si>
  <si>
    <t>Pelg</t>
  </si>
  <si>
    <t>HerMac</t>
  </si>
  <si>
    <t>InvSes</t>
  </si>
  <si>
    <t>Vertical_Position</t>
  </si>
  <si>
    <t>Horizontal_Position</t>
  </si>
  <si>
    <t>MaxSizeTL</t>
  </si>
  <si>
    <t>BtPlDw</t>
  </si>
  <si>
    <t>F-R-1</t>
  </si>
  <si>
    <t>F-R-2</t>
  </si>
  <si>
    <t>F-R-3</t>
  </si>
  <si>
    <t>F-BRU-2</t>
  </si>
  <si>
    <t>F-BRU-3</t>
  </si>
  <si>
    <t>F-CAGE-5</t>
  </si>
  <si>
    <t>F-CAKE-3</t>
  </si>
  <si>
    <t>F-COMP-3</t>
  </si>
  <si>
    <t>(F-R-2)</t>
  </si>
  <si>
    <t>(F-R-3)</t>
  </si>
  <si>
    <t>(F-R-4)</t>
  </si>
  <si>
    <t>F-R-5</t>
  </si>
  <si>
    <t>NT-CAKE-5</t>
  </si>
  <si>
    <t>F-CAKE-2</t>
  </si>
  <si>
    <t>F-CAGE-2</t>
  </si>
  <si>
    <t>F-COMP-1</t>
  </si>
  <si>
    <t>F-CAGE-1</t>
  </si>
  <si>
    <t>F-BRU-1</t>
  </si>
  <si>
    <t>F-CAKE-1</t>
  </si>
  <si>
    <t>(NT-C-3)</t>
  </si>
  <si>
    <t>NT-CAGE-4</t>
  </si>
  <si>
    <t>NT-C-4</t>
  </si>
  <si>
    <t>(NT-C-4)</t>
  </si>
  <si>
    <t>NT-C-5</t>
  </si>
  <si>
    <t>NT-C-3</t>
  </si>
  <si>
    <t>NT-R-5</t>
  </si>
  <si>
    <t>(NT-R-5)</t>
  </si>
  <si>
    <t>NT-R-4</t>
  </si>
  <si>
    <t>(NT-R-4)</t>
  </si>
  <si>
    <t>NT-R-2</t>
  </si>
  <si>
    <t>(NT-R-2)</t>
  </si>
  <si>
    <t>NT-R-1</t>
  </si>
  <si>
    <t>NT-R-3</t>
  </si>
  <si>
    <t>(NT-R-3)</t>
  </si>
  <si>
    <t>(F-R-1)</t>
  </si>
  <si>
    <t>F-R-4</t>
  </si>
  <si>
    <t>(F-R-5)</t>
  </si>
  <si>
    <t>F-C-1</t>
  </si>
  <si>
    <t>(NT-C-5)</t>
  </si>
  <si>
    <t>NT-COMP-5</t>
  </si>
  <si>
    <t>(F-S-2)</t>
  </si>
  <si>
    <t>(F-C-1)</t>
  </si>
  <si>
    <t>NT-BRU-2</t>
  </si>
  <si>
    <t>NT-COMP-2</t>
  </si>
  <si>
    <t>(NT-R-1)</t>
  </si>
  <si>
    <t>SurveyNo</t>
  </si>
  <si>
    <t>Degraded</t>
  </si>
  <si>
    <t>Fishing</t>
  </si>
  <si>
    <t>Healthy</t>
  </si>
  <si>
    <t>No-take</t>
  </si>
  <si>
    <t xml:space="preserve">Bottle </t>
  </si>
  <si>
    <t>Bottle</t>
  </si>
  <si>
    <t>Cage</t>
  </si>
  <si>
    <t>Cake</t>
  </si>
  <si>
    <t>Composition</t>
  </si>
  <si>
    <t>Transect</t>
  </si>
  <si>
    <t>Reef Type</t>
  </si>
  <si>
    <t>Zone</t>
  </si>
  <si>
    <t>Weird that they use the same values as chromis (based on (sub)family-body shape</t>
  </si>
  <si>
    <t>Pseudobalistes flavimarginatus</t>
  </si>
  <si>
    <t>Valenciennea strigata</t>
  </si>
  <si>
    <t>Cyclichthys orbicularis</t>
  </si>
  <si>
    <t>Parapercis sp</t>
  </si>
  <si>
    <t>However for Atherinomorus lacunosus (according to fishbase the species we have here) a=0.00759, b=3.16, MaxSizeTL=25</t>
  </si>
  <si>
    <t>Cantherhines sp</t>
  </si>
  <si>
    <t>Carangoides sp</t>
  </si>
  <si>
    <t>Cheilinus sp</t>
  </si>
  <si>
    <t>Chrysiptera sp</t>
  </si>
  <si>
    <t xml:space="preserve">Both biocellata and unimaculata is based on (sub-)family  body shape, but the values for a differ a lot </t>
  </si>
  <si>
    <t>Took the average of both species</t>
  </si>
  <si>
    <t>Diagramma sp</t>
  </si>
  <si>
    <t>Myripristis sp</t>
  </si>
  <si>
    <t>Pempheris sp</t>
  </si>
  <si>
    <t>Sargocentron sp</t>
  </si>
  <si>
    <t>Siganus sp</t>
  </si>
  <si>
    <t>Stethojulis sp</t>
  </si>
  <si>
    <r>
      <t>Based on average calculated in</t>
    </r>
    <r>
      <rPr>
        <i/>
        <sz val="11"/>
        <color theme="1"/>
        <rFont val="Calibri"/>
        <family val="2"/>
        <scheme val="minor"/>
      </rPr>
      <t xml:space="preserve"> A Bayesian approach for estimating length-weight relationships in fishes </t>
    </r>
    <r>
      <rPr>
        <sz val="11"/>
        <color theme="1"/>
        <rFont val="Calibri"/>
        <family val="2"/>
        <scheme val="minor"/>
      </rPr>
      <t xml:space="preserve">(Froese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2013)</t>
    </r>
  </si>
  <si>
    <t>NT-BRU-1</t>
  </si>
  <si>
    <t>NT-BRU-3</t>
  </si>
  <si>
    <t>NT-BRU-4</t>
  </si>
  <si>
    <t>NT-BRU-5</t>
  </si>
  <si>
    <t>NT-COMP-1</t>
  </si>
  <si>
    <t>NT-COMP-3</t>
  </si>
  <si>
    <t>NT-COMP-4</t>
  </si>
  <si>
    <t>NT-CAGE-1</t>
  </si>
  <si>
    <t>NT-CAGE-2</t>
  </si>
  <si>
    <t>NT-CAGE-3</t>
  </si>
  <si>
    <t>NT-CAGE-5</t>
  </si>
  <si>
    <t>NT-CAKE-1</t>
  </si>
  <si>
    <t>NT-CAKE-2</t>
  </si>
  <si>
    <t>NT-CAKE-3</t>
  </si>
  <si>
    <t>NT-CAKE-4</t>
  </si>
  <si>
    <t>F-BRU-4</t>
  </si>
  <si>
    <t>F-BRU-5</t>
  </si>
  <si>
    <t>F-CAGE-3</t>
  </si>
  <si>
    <t>F-CAGE-4</t>
  </si>
  <si>
    <t>F-CAKE-4</t>
  </si>
  <si>
    <t>F-CAKE-5</t>
  </si>
  <si>
    <t>F-COMP-2</t>
  </si>
  <si>
    <t>F-COMP-4</t>
  </si>
  <si>
    <t>F-COMP-5</t>
  </si>
  <si>
    <t>ReefType</t>
  </si>
  <si>
    <t>For scarus, but chlororus species look similar</t>
  </si>
  <si>
    <t>Epinephelus fasciatus</t>
  </si>
  <si>
    <t>Grammistes sexlineatus</t>
  </si>
  <si>
    <t>Epinephelus areolatus</t>
  </si>
  <si>
    <t>Acroteriobatus zanzibarensis</t>
  </si>
  <si>
    <t>Ulua mentalis</t>
  </si>
  <si>
    <t>Synodus sp</t>
  </si>
  <si>
    <t>Diodon Holocanthus</t>
  </si>
  <si>
    <t>Rhinobatidae</t>
  </si>
  <si>
    <t>Synodontidae</t>
  </si>
  <si>
    <t>Epinephelus longispinis</t>
  </si>
  <si>
    <t>Acanthurus sp</t>
  </si>
  <si>
    <t>Cephalopholis sp</t>
  </si>
  <si>
    <t>Comments</t>
  </si>
  <si>
    <t>If not scriptus, it could be monocerus (alhough very unlikely)</t>
  </si>
  <si>
    <t>Myripristis violacea</t>
  </si>
  <si>
    <t>Bodianus diana</t>
  </si>
  <si>
    <t>Epinephelus merra</t>
  </si>
  <si>
    <t>Chaetodon bennetti</t>
  </si>
  <si>
    <t>Lutjanus ehrenbergii</t>
  </si>
  <si>
    <t>Most likely microdon or olivaceus</t>
  </si>
  <si>
    <t>Is this size correct?</t>
  </si>
  <si>
    <t>Scorpaenopsis sp</t>
  </si>
  <si>
    <t>Plotosus lineatus</t>
  </si>
  <si>
    <t>Unknown blenny</t>
  </si>
  <si>
    <t>Plotosidae</t>
  </si>
  <si>
    <t>Tetrarogidae</t>
  </si>
  <si>
    <t>Ablabys binotatus</t>
  </si>
  <si>
    <t>Carangoides ferdau</t>
  </si>
  <si>
    <t>Amblyeleotris sp</t>
  </si>
  <si>
    <t>Macropharyngodon bipartitus</t>
  </si>
  <si>
    <t>Chaetodon leucopleura</t>
  </si>
  <si>
    <t>Chromis xutha</t>
  </si>
  <si>
    <t>Ostorhinchus apogonoides</t>
  </si>
  <si>
    <t>Cephalopholis miniata</t>
  </si>
  <si>
    <t>Epinephelus flavocaeruleus</t>
  </si>
  <si>
    <t>Pristiapogon exostigma</t>
  </si>
  <si>
    <t>Pristiapogon fraenatus</t>
  </si>
  <si>
    <t>Sargocentron spiniferum</t>
  </si>
  <si>
    <t>Cephalopholis boenak</t>
  </si>
  <si>
    <t>BRU</t>
  </si>
  <si>
    <t>Comp</t>
  </si>
  <si>
    <t>Ref (-)</t>
  </si>
  <si>
    <t>Ref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</si>
</sst>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1E1E1E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D27A-58A0-4BEC-8365-DF800E715758}">
  <sheetPr codeName="Blad1"/>
  <dimension ref="A1:M329"/>
  <sheetViews>
    <sheetView zoomScale="85" zoomScaleNormal="85" workbookViewId="0">
      <pane ySplit="1" topLeftCell="A303" activePane="bottomLeft" state="frozen"/>
      <selection pane="bottomLeft" activeCell="O309" sqref="O309"/>
    </sheetView>
  </sheetViews>
  <sheetFormatPr defaultRowHeight="14.4" x14ac:dyDescent="0.3"/>
  <cols>
    <col min="1" max="1" width="14.21875" bestFit="1" customWidth="1"/>
    <col min="2" max="2" width="26.77734375" bestFit="1" customWidth="1"/>
    <col min="3" max="3" width="11.88671875" style="4" bestFit="1" customWidth="1"/>
    <col min="4" max="4" width="7.33203125" style="4" bestFit="1" customWidth="1"/>
    <col min="5" max="5" width="11" bestFit="1" customWidth="1"/>
    <col min="6" max="6" width="6.88671875" customWidth="1"/>
    <col min="7" max="7" width="5.6640625" customWidth="1"/>
    <col min="8" max="8" width="7.6640625" bestFit="1" customWidth="1"/>
    <col min="9" max="9" width="7.88671875" bestFit="1" customWidth="1"/>
    <col min="10" max="10" width="11.21875" bestFit="1" customWidth="1"/>
    <col min="11" max="12" width="8.77734375" style="4"/>
  </cols>
  <sheetData>
    <row r="1" spans="1:13" s="3" customFormat="1" x14ac:dyDescent="0.3">
      <c r="A1" s="3" t="s">
        <v>332</v>
      </c>
      <c r="B1" s="3" t="s">
        <v>333</v>
      </c>
      <c r="C1" s="3" t="s">
        <v>355</v>
      </c>
      <c r="D1" s="3" t="s">
        <v>334</v>
      </c>
      <c r="E1" s="3" t="s">
        <v>340</v>
      </c>
      <c r="F1" s="3" t="s">
        <v>353</v>
      </c>
      <c r="G1" s="3" t="s">
        <v>354</v>
      </c>
      <c r="H1" s="3" t="s">
        <v>338</v>
      </c>
      <c r="I1" s="3" t="s">
        <v>339</v>
      </c>
      <c r="J1" s="3" t="s">
        <v>335</v>
      </c>
      <c r="K1" s="3" t="s">
        <v>336</v>
      </c>
      <c r="L1" s="3" t="s">
        <v>337</v>
      </c>
      <c r="M1" s="3" t="s">
        <v>472</v>
      </c>
    </row>
    <row r="2" spans="1:13" x14ac:dyDescent="0.3">
      <c r="A2" s="1" t="s">
        <v>0</v>
      </c>
      <c r="B2" s="2" t="s">
        <v>1</v>
      </c>
      <c r="C2" s="1">
        <v>19</v>
      </c>
      <c r="D2" s="1" t="s">
        <v>341</v>
      </c>
      <c r="E2" t="s">
        <v>328</v>
      </c>
      <c r="F2" s="1" t="s">
        <v>344</v>
      </c>
      <c r="G2" s="1" t="s">
        <v>346</v>
      </c>
      <c r="H2" s="5" t="str">
        <f>F2&amp;""&amp;G2</f>
        <v>BtPlDw</v>
      </c>
      <c r="I2">
        <v>27.5</v>
      </c>
      <c r="J2">
        <v>2.7</v>
      </c>
      <c r="K2" s="4">
        <v>2.291E-2</v>
      </c>
      <c r="L2" s="4">
        <v>3.05</v>
      </c>
    </row>
    <row r="3" spans="1:13" x14ac:dyDescent="0.3">
      <c r="A3" s="1" t="s">
        <v>0</v>
      </c>
      <c r="B3" s="2" t="s">
        <v>2</v>
      </c>
      <c r="C3" s="1">
        <v>16</v>
      </c>
      <c r="D3" s="1" t="s">
        <v>342</v>
      </c>
      <c r="E3" t="s">
        <v>329</v>
      </c>
      <c r="F3" s="1" t="s">
        <v>344</v>
      </c>
      <c r="G3" s="1" t="s">
        <v>346</v>
      </c>
      <c r="H3" s="1" t="str">
        <f>F3&amp;""&amp;G3</f>
        <v>BtPlDw</v>
      </c>
      <c r="I3">
        <v>27.5</v>
      </c>
      <c r="J3">
        <v>3</v>
      </c>
      <c r="K3" s="4">
        <v>2.4549999999999999E-2</v>
      </c>
      <c r="L3" s="4">
        <v>3.01</v>
      </c>
    </row>
    <row r="4" spans="1:13" x14ac:dyDescent="0.3">
      <c r="A4" s="1" t="s">
        <v>0</v>
      </c>
      <c r="B4" s="2" t="s">
        <v>3</v>
      </c>
      <c r="C4" s="1">
        <v>12</v>
      </c>
      <c r="D4" s="1" t="s">
        <v>342</v>
      </c>
      <c r="E4" t="s">
        <v>328</v>
      </c>
      <c r="F4" s="1" t="s">
        <v>344</v>
      </c>
      <c r="G4" s="1" t="s">
        <v>346</v>
      </c>
      <c r="H4" s="5" t="str">
        <f t="shared" ref="H4:H67" si="0">F4&amp;""&amp;G4</f>
        <v>BtPlDw</v>
      </c>
      <c r="I4">
        <v>27.5</v>
      </c>
      <c r="J4">
        <v>2.6</v>
      </c>
      <c r="K4" s="4">
        <v>2.63E-2</v>
      </c>
      <c r="L4" s="4">
        <v>3.02</v>
      </c>
    </row>
    <row r="5" spans="1:13" x14ac:dyDescent="0.3">
      <c r="A5" s="1" t="s">
        <v>4</v>
      </c>
      <c r="B5" s="2" t="s">
        <v>5</v>
      </c>
      <c r="C5" s="1">
        <v>54</v>
      </c>
      <c r="D5" s="1" t="s">
        <v>343</v>
      </c>
      <c r="E5" t="s">
        <v>330</v>
      </c>
      <c r="F5" s="1" t="s">
        <v>344</v>
      </c>
      <c r="G5" s="1" t="s">
        <v>345</v>
      </c>
      <c r="H5" s="1" t="str">
        <f t="shared" si="0"/>
        <v>BtPlAs</v>
      </c>
      <c r="I5">
        <v>27.5</v>
      </c>
      <c r="J5">
        <v>2</v>
      </c>
      <c r="K5" s="4">
        <v>3.0200000000000001E-2</v>
      </c>
      <c r="L5" s="4">
        <v>2.94</v>
      </c>
    </row>
    <row r="6" spans="1:13" x14ac:dyDescent="0.3">
      <c r="A6" s="1" t="s">
        <v>4</v>
      </c>
      <c r="B6" s="2" t="s">
        <v>6</v>
      </c>
      <c r="C6" s="1">
        <v>54</v>
      </c>
      <c r="D6" s="1" t="s">
        <v>343</v>
      </c>
      <c r="E6" t="s">
        <v>330</v>
      </c>
      <c r="F6" s="1" t="s">
        <v>344</v>
      </c>
      <c r="G6" s="1" t="s">
        <v>346</v>
      </c>
      <c r="H6" s="5" t="str">
        <f t="shared" si="0"/>
        <v>BtPlDw</v>
      </c>
      <c r="I6">
        <v>27.5</v>
      </c>
      <c r="J6">
        <v>2</v>
      </c>
      <c r="K6" s="4">
        <v>2.0490000000000001E-2</v>
      </c>
      <c r="L6" s="4">
        <v>2.93</v>
      </c>
    </row>
    <row r="7" spans="1:13" x14ac:dyDescent="0.3">
      <c r="A7" s="1" t="s">
        <v>4</v>
      </c>
      <c r="B7" s="2" t="s">
        <v>7</v>
      </c>
      <c r="C7" s="1">
        <v>50</v>
      </c>
      <c r="D7" s="1" t="s">
        <v>341</v>
      </c>
      <c r="E7" t="s">
        <v>328</v>
      </c>
      <c r="F7" s="1" t="s">
        <v>344</v>
      </c>
      <c r="G7" s="1" t="s">
        <v>345</v>
      </c>
      <c r="H7" s="1" t="str">
        <f t="shared" si="0"/>
        <v>BtPlAs</v>
      </c>
      <c r="I7">
        <v>27.5</v>
      </c>
      <c r="J7">
        <v>2.5</v>
      </c>
      <c r="K7" s="4">
        <v>2.63E-2</v>
      </c>
      <c r="L7" s="4">
        <v>2.94</v>
      </c>
    </row>
    <row r="8" spans="1:13" x14ac:dyDescent="0.3">
      <c r="A8" s="1" t="s">
        <v>4</v>
      </c>
      <c r="B8" s="2" t="s">
        <v>8</v>
      </c>
      <c r="C8" s="1">
        <v>40</v>
      </c>
      <c r="D8" s="1" t="s">
        <v>342</v>
      </c>
      <c r="E8" t="s">
        <v>329</v>
      </c>
      <c r="F8" s="1" t="s">
        <v>344</v>
      </c>
      <c r="G8" s="1" t="s">
        <v>345</v>
      </c>
      <c r="H8" s="5" t="str">
        <f t="shared" si="0"/>
        <v>BtPlAs</v>
      </c>
      <c r="I8">
        <v>27.5</v>
      </c>
      <c r="J8">
        <v>3</v>
      </c>
      <c r="K8" s="4">
        <v>2.3439999999999999E-2</v>
      </c>
      <c r="L8" s="4">
        <v>2.95</v>
      </c>
    </row>
    <row r="9" spans="1:13" x14ac:dyDescent="0.3">
      <c r="A9" s="1" t="s">
        <v>4</v>
      </c>
      <c r="B9" s="2" t="s">
        <v>9</v>
      </c>
      <c r="C9" s="1">
        <v>21</v>
      </c>
      <c r="D9" s="1" t="s">
        <v>343</v>
      </c>
      <c r="E9" t="s">
        <v>330</v>
      </c>
      <c r="F9" s="1" t="s">
        <v>344</v>
      </c>
      <c r="G9" s="1" t="s">
        <v>345</v>
      </c>
      <c r="H9" s="1" t="str">
        <f t="shared" si="0"/>
        <v>BtPlAs</v>
      </c>
      <c r="I9">
        <v>27.5</v>
      </c>
      <c r="J9">
        <v>2</v>
      </c>
      <c r="K9" s="4">
        <v>2.512E-2</v>
      </c>
      <c r="L9" s="4">
        <v>2.96</v>
      </c>
    </row>
    <row r="10" spans="1:13" x14ac:dyDescent="0.3">
      <c r="A10" s="1" t="s">
        <v>4</v>
      </c>
      <c r="B10" s="2" t="s">
        <v>470</v>
      </c>
      <c r="C10" s="1">
        <v>42</v>
      </c>
      <c r="D10" s="1" t="s">
        <v>343</v>
      </c>
      <c r="E10" t="s">
        <v>330</v>
      </c>
      <c r="F10" s="1" t="s">
        <v>344</v>
      </c>
      <c r="G10" s="1" t="s">
        <v>345</v>
      </c>
      <c r="H10" s="5" t="str">
        <f t="shared" si="0"/>
        <v>BtPlAs</v>
      </c>
      <c r="I10">
        <v>27.5</v>
      </c>
      <c r="J10">
        <v>2</v>
      </c>
      <c r="K10" s="4">
        <v>0.03</v>
      </c>
      <c r="L10" s="4">
        <v>2.98</v>
      </c>
    </row>
    <row r="11" spans="1:13" x14ac:dyDescent="0.3">
      <c r="A11" s="1" t="s">
        <v>4</v>
      </c>
      <c r="B11" s="2" t="s">
        <v>10</v>
      </c>
      <c r="C11" s="1">
        <v>31</v>
      </c>
      <c r="D11" s="1" t="s">
        <v>343</v>
      </c>
      <c r="E11" t="s">
        <v>330</v>
      </c>
      <c r="F11" s="1" t="s">
        <v>344</v>
      </c>
      <c r="G11" s="1" t="s">
        <v>346</v>
      </c>
      <c r="H11" s="1" t="str">
        <f t="shared" si="0"/>
        <v>BtPlDw</v>
      </c>
      <c r="I11">
        <v>27.5</v>
      </c>
      <c r="J11">
        <v>2</v>
      </c>
      <c r="K11" s="4">
        <v>2.3439999999999999E-2</v>
      </c>
      <c r="L11" s="4">
        <v>2.96</v>
      </c>
    </row>
    <row r="12" spans="1:13" x14ac:dyDescent="0.3">
      <c r="A12" s="1" t="s">
        <v>4</v>
      </c>
      <c r="B12" s="2" t="s">
        <v>11</v>
      </c>
      <c r="C12" s="1">
        <v>27</v>
      </c>
      <c r="D12" s="1" t="s">
        <v>343</v>
      </c>
      <c r="E12" t="s">
        <v>329</v>
      </c>
      <c r="F12" s="1" t="s">
        <v>344</v>
      </c>
      <c r="G12" s="1" t="s">
        <v>346</v>
      </c>
      <c r="H12" s="5" t="str">
        <f t="shared" si="0"/>
        <v>BtPlDw</v>
      </c>
      <c r="I12">
        <v>27.5</v>
      </c>
      <c r="J12">
        <v>2.8</v>
      </c>
      <c r="K12" s="4">
        <v>2.3990000000000001E-2</v>
      </c>
      <c r="L12" s="4">
        <v>2.96</v>
      </c>
    </row>
    <row r="13" spans="1:13" x14ac:dyDescent="0.3">
      <c r="A13" s="1" t="s">
        <v>4</v>
      </c>
      <c r="B13" s="2" t="s">
        <v>12</v>
      </c>
      <c r="C13" s="1">
        <v>70</v>
      </c>
      <c r="D13" s="1" t="s">
        <v>342</v>
      </c>
      <c r="E13" t="s">
        <v>329</v>
      </c>
      <c r="F13" s="1" t="s">
        <v>344</v>
      </c>
      <c r="G13" s="1" t="s">
        <v>345</v>
      </c>
      <c r="H13" s="1" t="str">
        <f t="shared" si="0"/>
        <v>BtPlAs</v>
      </c>
      <c r="I13">
        <v>27.5</v>
      </c>
      <c r="J13">
        <v>2.9</v>
      </c>
      <c r="K13" s="4">
        <v>1.413E-2</v>
      </c>
      <c r="L13" s="4">
        <v>3</v>
      </c>
    </row>
    <row r="14" spans="1:13" x14ac:dyDescent="0.3">
      <c r="A14" s="1" t="s">
        <v>13</v>
      </c>
      <c r="B14" s="2" t="s">
        <v>14</v>
      </c>
      <c r="C14" s="1">
        <v>15</v>
      </c>
      <c r="D14" s="1" t="s">
        <v>341</v>
      </c>
      <c r="E14" t="s">
        <v>329</v>
      </c>
      <c r="F14" s="1" t="s">
        <v>344</v>
      </c>
      <c r="G14" s="1" t="s">
        <v>345</v>
      </c>
      <c r="H14" s="5" t="str">
        <f t="shared" si="0"/>
        <v>BtPlAs</v>
      </c>
      <c r="I14">
        <v>27.5</v>
      </c>
      <c r="J14">
        <v>3.1</v>
      </c>
      <c r="K14" s="4">
        <v>2.82E-3</v>
      </c>
      <c r="L14" s="4">
        <v>3.1</v>
      </c>
    </row>
    <row r="15" spans="1:13" x14ac:dyDescent="0.3">
      <c r="A15" s="1" t="s">
        <v>15</v>
      </c>
      <c r="B15" s="2" t="s">
        <v>16</v>
      </c>
      <c r="C15" s="1">
        <v>60</v>
      </c>
      <c r="D15" s="1" t="s">
        <v>347</v>
      </c>
      <c r="E15" t="s">
        <v>331</v>
      </c>
      <c r="F15" s="1" t="s">
        <v>344</v>
      </c>
      <c r="G15" s="1" t="s">
        <v>346</v>
      </c>
      <c r="H15" s="1" t="str">
        <f t="shared" si="0"/>
        <v>BtPlDw</v>
      </c>
      <c r="I15">
        <v>27.5</v>
      </c>
      <c r="J15">
        <v>4.2</v>
      </c>
      <c r="K15" s="4">
        <v>1.3180000000000001E-2</v>
      </c>
      <c r="L15" s="4">
        <v>3.08</v>
      </c>
    </row>
    <row r="16" spans="1:13" x14ac:dyDescent="0.3">
      <c r="A16" s="1" t="s">
        <v>17</v>
      </c>
      <c r="B16" s="2" t="s">
        <v>18</v>
      </c>
      <c r="C16" s="1">
        <v>110</v>
      </c>
      <c r="D16" s="1" t="s">
        <v>342</v>
      </c>
      <c r="E16" t="s">
        <v>329</v>
      </c>
      <c r="F16" s="1" t="s">
        <v>344</v>
      </c>
      <c r="G16" s="1" t="s">
        <v>345</v>
      </c>
      <c r="H16" s="5" t="str">
        <f t="shared" si="0"/>
        <v>BtPlAs</v>
      </c>
      <c r="I16">
        <v>27.5</v>
      </c>
      <c r="J16">
        <v>2.8</v>
      </c>
      <c r="K16" s="4">
        <v>2.0889999999999999E-2</v>
      </c>
      <c r="L16" s="4">
        <v>2.93</v>
      </c>
    </row>
    <row r="17" spans="1:13" x14ac:dyDescent="0.3">
      <c r="A17" s="1" t="s">
        <v>17</v>
      </c>
      <c r="B17" s="2" t="s">
        <v>19</v>
      </c>
      <c r="C17" s="1">
        <f>(110+76.2)/2</f>
        <v>93.1</v>
      </c>
      <c r="D17" s="1" t="s">
        <v>342</v>
      </c>
      <c r="E17" t="s">
        <v>329</v>
      </c>
      <c r="F17" s="1" t="s">
        <v>344</v>
      </c>
      <c r="G17" s="1" t="s">
        <v>345</v>
      </c>
      <c r="H17" s="1" t="str">
        <f t="shared" si="0"/>
        <v>BtPlAs</v>
      </c>
      <c r="I17">
        <v>27.5</v>
      </c>
      <c r="J17">
        <f>(2.8+3.8)/2</f>
        <v>3.3</v>
      </c>
      <c r="K17" s="4">
        <v>2.0889999999999999E-2</v>
      </c>
      <c r="L17" s="4">
        <v>2.93</v>
      </c>
      <c r="M17" t="s">
        <v>473</v>
      </c>
    </row>
    <row r="18" spans="1:13" x14ac:dyDescent="0.3">
      <c r="A18" s="1" t="s">
        <v>17</v>
      </c>
      <c r="B18" s="2" t="s">
        <v>20</v>
      </c>
      <c r="C18" s="1">
        <v>20</v>
      </c>
      <c r="D18" s="1" t="s">
        <v>352</v>
      </c>
      <c r="E18" t="s">
        <v>329</v>
      </c>
      <c r="F18" s="1" t="s">
        <v>344</v>
      </c>
      <c r="G18" s="1" t="s">
        <v>346</v>
      </c>
      <c r="H18" s="5" t="str">
        <f t="shared" si="0"/>
        <v>BtPlDw</v>
      </c>
      <c r="I18">
        <v>27.5</v>
      </c>
      <c r="J18">
        <v>2.9</v>
      </c>
      <c r="K18" s="4">
        <v>2.0889999999999999E-2</v>
      </c>
      <c r="L18" s="4">
        <v>2.93</v>
      </c>
    </row>
    <row r="19" spans="1:13" x14ac:dyDescent="0.3">
      <c r="A19" s="1" t="s">
        <v>0</v>
      </c>
      <c r="B19" s="2" t="s">
        <v>21</v>
      </c>
      <c r="C19" s="1">
        <v>8.3000000000000007</v>
      </c>
      <c r="D19" s="1" t="s">
        <v>343</v>
      </c>
      <c r="E19" t="s">
        <v>328</v>
      </c>
      <c r="F19" s="4" t="s">
        <v>344</v>
      </c>
      <c r="G19" t="s">
        <v>346</v>
      </c>
      <c r="H19" s="1" t="str">
        <f t="shared" si="0"/>
        <v>BtPlDw</v>
      </c>
      <c r="I19">
        <v>27.5</v>
      </c>
      <c r="J19">
        <v>2.7</v>
      </c>
      <c r="K19" s="4">
        <v>2.188E-2</v>
      </c>
      <c r="L19" s="4">
        <v>2.99</v>
      </c>
    </row>
    <row r="20" spans="1:13" x14ac:dyDescent="0.3">
      <c r="A20" s="1" t="s">
        <v>0</v>
      </c>
      <c r="B20" s="2" t="s">
        <v>22</v>
      </c>
      <c r="C20" s="1">
        <v>11</v>
      </c>
      <c r="D20" s="1" t="s">
        <v>341</v>
      </c>
      <c r="E20" t="s">
        <v>328</v>
      </c>
      <c r="F20" s="1" t="s">
        <v>344</v>
      </c>
      <c r="G20" t="s">
        <v>346</v>
      </c>
      <c r="H20" s="5" t="str">
        <f t="shared" si="0"/>
        <v>BtPlDw</v>
      </c>
      <c r="I20">
        <v>27.5</v>
      </c>
      <c r="J20">
        <v>2.7</v>
      </c>
      <c r="K20" s="4">
        <v>1.1220000000000001E-2</v>
      </c>
      <c r="L20" s="4">
        <v>3.04</v>
      </c>
    </row>
    <row r="21" spans="1:13" x14ac:dyDescent="0.3">
      <c r="A21" s="1" t="s">
        <v>0</v>
      </c>
      <c r="B21" s="2" t="s">
        <v>23</v>
      </c>
      <c r="C21" s="1">
        <v>15</v>
      </c>
      <c r="D21" s="1" t="s">
        <v>341</v>
      </c>
      <c r="E21" t="s">
        <v>328</v>
      </c>
      <c r="F21" s="1" t="s">
        <v>344</v>
      </c>
      <c r="G21" t="s">
        <v>346</v>
      </c>
      <c r="H21" s="1" t="str">
        <f t="shared" si="0"/>
        <v>BtPlDw</v>
      </c>
      <c r="I21">
        <v>27.5</v>
      </c>
      <c r="J21">
        <v>2.7</v>
      </c>
      <c r="K21" s="4">
        <v>2.291E-2</v>
      </c>
      <c r="L21" s="4">
        <v>2.99</v>
      </c>
    </row>
    <row r="22" spans="1:13" x14ac:dyDescent="0.3">
      <c r="A22" s="1" t="s">
        <v>24</v>
      </c>
      <c r="B22" s="2" t="s">
        <v>25</v>
      </c>
      <c r="C22" s="1">
        <v>42</v>
      </c>
      <c r="D22" s="1" t="s">
        <v>349</v>
      </c>
      <c r="E22" t="s">
        <v>329</v>
      </c>
      <c r="F22" s="1" t="s">
        <v>344</v>
      </c>
      <c r="G22" t="s">
        <v>346</v>
      </c>
      <c r="H22" s="5" t="str">
        <f t="shared" si="0"/>
        <v>BtPlDw</v>
      </c>
      <c r="I22">
        <v>27.5</v>
      </c>
      <c r="J22">
        <v>3.4</v>
      </c>
      <c r="K22" s="4">
        <v>9.7699999999999992E-3</v>
      </c>
      <c r="L22" s="4">
        <v>3.06</v>
      </c>
    </row>
    <row r="23" spans="1:13" x14ac:dyDescent="0.3">
      <c r="A23" s="1" t="s">
        <v>24</v>
      </c>
      <c r="B23" s="2" t="s">
        <v>26</v>
      </c>
      <c r="C23" s="1">
        <v>13</v>
      </c>
      <c r="D23" s="1" t="s">
        <v>349</v>
      </c>
      <c r="E23" t="s">
        <v>329</v>
      </c>
      <c r="F23" s="1" t="s">
        <v>344</v>
      </c>
      <c r="G23" s="1" t="s">
        <v>345</v>
      </c>
      <c r="H23" s="1" t="str">
        <f t="shared" si="0"/>
        <v>BtPlAs</v>
      </c>
      <c r="I23">
        <v>27.5</v>
      </c>
      <c r="J23">
        <v>3.4</v>
      </c>
      <c r="K23" s="4">
        <v>9.7699999999999992E-3</v>
      </c>
      <c r="L23" s="4">
        <v>3.06</v>
      </c>
    </row>
    <row r="24" spans="1:13" x14ac:dyDescent="0.3">
      <c r="A24" s="1" t="s">
        <v>24</v>
      </c>
      <c r="B24" s="2" t="s">
        <v>27</v>
      </c>
      <c r="C24" s="1">
        <v>22</v>
      </c>
      <c r="D24" s="1" t="s">
        <v>349</v>
      </c>
      <c r="E24" t="s">
        <v>329</v>
      </c>
      <c r="F24" s="1" t="s">
        <v>344</v>
      </c>
      <c r="G24" s="1" t="s">
        <v>345</v>
      </c>
      <c r="H24" s="5" t="str">
        <f t="shared" si="0"/>
        <v>BtPlAs</v>
      </c>
      <c r="I24">
        <v>27.5</v>
      </c>
      <c r="J24">
        <v>3.5</v>
      </c>
      <c r="K24" s="4">
        <v>9.7699999999999992E-3</v>
      </c>
      <c r="L24" s="4">
        <v>3.06</v>
      </c>
    </row>
    <row r="25" spans="1:13" x14ac:dyDescent="0.3">
      <c r="A25" s="1" t="s">
        <v>24</v>
      </c>
      <c r="B25" s="2" t="s">
        <v>28</v>
      </c>
      <c r="C25" s="1">
        <v>18</v>
      </c>
      <c r="D25" s="1" t="s">
        <v>349</v>
      </c>
      <c r="E25" t="s">
        <v>329</v>
      </c>
      <c r="F25" t="s">
        <v>344</v>
      </c>
      <c r="G25" t="s">
        <v>346</v>
      </c>
      <c r="H25" s="1" t="str">
        <f t="shared" si="0"/>
        <v>BtPlDw</v>
      </c>
      <c r="I25">
        <v>27.5</v>
      </c>
      <c r="J25">
        <v>3.5</v>
      </c>
      <c r="K25" s="4">
        <v>9.7699999999999992E-3</v>
      </c>
      <c r="L25" s="4">
        <v>3.06</v>
      </c>
    </row>
    <row r="26" spans="1:13" x14ac:dyDescent="0.3">
      <c r="A26" s="1" t="s">
        <v>15</v>
      </c>
      <c r="B26" s="2" t="s">
        <v>29</v>
      </c>
      <c r="C26" s="1">
        <v>65</v>
      </c>
      <c r="D26" s="1" t="s">
        <v>347</v>
      </c>
      <c r="E26" t="s">
        <v>329</v>
      </c>
      <c r="F26" s="1" t="s">
        <v>344</v>
      </c>
      <c r="G26" s="1" t="s">
        <v>346</v>
      </c>
      <c r="H26" s="5" t="str">
        <f t="shared" si="0"/>
        <v>BtPlDw</v>
      </c>
      <c r="I26">
        <v>27.5</v>
      </c>
      <c r="J26">
        <v>3.9</v>
      </c>
      <c r="K26" s="4">
        <v>1.072E-2</v>
      </c>
      <c r="L26" s="4">
        <v>3.04</v>
      </c>
    </row>
    <row r="27" spans="1:13" x14ac:dyDescent="0.3">
      <c r="A27" s="1" t="s">
        <v>30</v>
      </c>
      <c r="B27" s="2" t="s">
        <v>31</v>
      </c>
      <c r="C27" s="1">
        <v>50</v>
      </c>
      <c r="D27" s="1" t="s">
        <v>342</v>
      </c>
      <c r="E27" t="s">
        <v>329</v>
      </c>
      <c r="F27" s="1" t="s">
        <v>344</v>
      </c>
      <c r="G27" s="1" t="s">
        <v>345</v>
      </c>
      <c r="H27" s="1" t="str">
        <f t="shared" si="0"/>
        <v>BtPlAs</v>
      </c>
      <c r="I27">
        <v>27.5</v>
      </c>
      <c r="J27">
        <v>3.2</v>
      </c>
      <c r="K27" s="4">
        <v>3.9809999999999998E-2</v>
      </c>
      <c r="L27" s="4">
        <v>2.83</v>
      </c>
    </row>
    <row r="28" spans="1:13" x14ac:dyDescent="0.3">
      <c r="A28" s="1" t="s">
        <v>30</v>
      </c>
      <c r="B28" s="2" t="s">
        <v>32</v>
      </c>
      <c r="C28" s="1">
        <v>37.5</v>
      </c>
      <c r="D28" s="1" t="s">
        <v>342</v>
      </c>
      <c r="E28" t="s">
        <v>328</v>
      </c>
      <c r="F28" s="1" t="s">
        <v>344</v>
      </c>
      <c r="G28" s="1" t="s">
        <v>345</v>
      </c>
      <c r="H28" s="5" t="str">
        <f t="shared" si="0"/>
        <v>BtPlAs</v>
      </c>
      <c r="I28">
        <v>27.5</v>
      </c>
      <c r="J28">
        <v>2.5</v>
      </c>
      <c r="K28" s="4">
        <v>3.236E-2</v>
      </c>
      <c r="L28" s="4">
        <v>2.82</v>
      </c>
    </row>
    <row r="29" spans="1:13" x14ac:dyDescent="0.3">
      <c r="A29" s="1" t="s">
        <v>30</v>
      </c>
      <c r="B29" s="2" t="s">
        <v>33</v>
      </c>
      <c r="C29" s="1">
        <v>65</v>
      </c>
      <c r="D29" s="1" t="s">
        <v>342</v>
      </c>
      <c r="E29" t="s">
        <v>329</v>
      </c>
      <c r="F29" s="1" t="s">
        <v>344</v>
      </c>
      <c r="G29" s="1" t="s">
        <v>345</v>
      </c>
      <c r="H29" s="1" t="str">
        <f t="shared" si="0"/>
        <v>BtPlAs</v>
      </c>
      <c r="I29">
        <v>27.5</v>
      </c>
      <c r="J29">
        <v>2.83</v>
      </c>
      <c r="K29" s="4">
        <v>3.7150000000000002E-2</v>
      </c>
      <c r="L29" s="4">
        <v>2.87</v>
      </c>
    </row>
    <row r="30" spans="1:13" x14ac:dyDescent="0.3">
      <c r="A30" s="1" t="s">
        <v>30</v>
      </c>
      <c r="B30" s="2" t="s">
        <v>34</v>
      </c>
      <c r="C30" s="1">
        <v>50</v>
      </c>
      <c r="D30" s="1" t="s">
        <v>342</v>
      </c>
      <c r="E30" t="s">
        <v>329</v>
      </c>
      <c r="F30" s="1" t="s">
        <v>344</v>
      </c>
      <c r="G30" s="1" t="s">
        <v>346</v>
      </c>
      <c r="H30" s="5" t="str">
        <f t="shared" si="0"/>
        <v>BtPlDw</v>
      </c>
      <c r="I30">
        <v>27.5</v>
      </c>
      <c r="J30">
        <v>3.6</v>
      </c>
      <c r="K30" s="4">
        <v>3.7150000000000002E-2</v>
      </c>
      <c r="L30" s="4">
        <v>2.87</v>
      </c>
    </row>
    <row r="31" spans="1:13" x14ac:dyDescent="0.3">
      <c r="A31" s="1" t="s">
        <v>30</v>
      </c>
      <c r="B31" s="2" t="s">
        <v>35</v>
      </c>
      <c r="C31" s="1">
        <v>33</v>
      </c>
      <c r="D31" s="1" t="s">
        <v>342</v>
      </c>
      <c r="E31" t="s">
        <v>329</v>
      </c>
      <c r="F31" s="1" t="s">
        <v>344</v>
      </c>
      <c r="G31" s="1" t="s">
        <v>345</v>
      </c>
      <c r="H31" s="1" t="str">
        <f t="shared" si="0"/>
        <v>BtPlAs</v>
      </c>
      <c r="I31">
        <v>27.5</v>
      </c>
      <c r="J31">
        <v>3.4</v>
      </c>
      <c r="K31" s="4">
        <v>3.5200000000000002E-2</v>
      </c>
      <c r="L31" s="4">
        <v>2.9009999999999998</v>
      </c>
    </row>
    <row r="32" spans="1:13" x14ac:dyDescent="0.3">
      <c r="A32" s="1" t="s">
        <v>30</v>
      </c>
      <c r="B32" s="2" t="s">
        <v>36</v>
      </c>
      <c r="C32" s="1">
        <v>120</v>
      </c>
      <c r="D32" s="1" t="s">
        <v>342</v>
      </c>
      <c r="E32" t="s">
        <v>329</v>
      </c>
      <c r="F32" s="1" t="s">
        <v>344</v>
      </c>
      <c r="G32" s="1" t="s">
        <v>345</v>
      </c>
      <c r="H32" s="5" t="str">
        <f t="shared" si="0"/>
        <v>BtPlAs</v>
      </c>
      <c r="I32">
        <v>27.5</v>
      </c>
      <c r="J32">
        <v>3.7</v>
      </c>
      <c r="K32" s="4">
        <v>4.8980000000000003E-2</v>
      </c>
      <c r="L32" s="4">
        <v>2.87</v>
      </c>
    </row>
    <row r="33" spans="1:13" x14ac:dyDescent="0.3">
      <c r="A33" s="1" t="s">
        <v>37</v>
      </c>
      <c r="B33" s="2" t="s">
        <v>38</v>
      </c>
      <c r="C33" s="1">
        <v>11.5</v>
      </c>
      <c r="D33" s="1" t="s">
        <v>347</v>
      </c>
      <c r="E33" t="s">
        <v>329</v>
      </c>
      <c r="F33" s="1" t="s">
        <v>344</v>
      </c>
      <c r="G33" s="1" t="s">
        <v>346</v>
      </c>
      <c r="H33" s="1" t="str">
        <f t="shared" si="0"/>
        <v>BtPlDw</v>
      </c>
      <c r="I33">
        <v>27.5</v>
      </c>
      <c r="J33">
        <v>3.8</v>
      </c>
      <c r="K33" s="4">
        <v>5.62E-3</v>
      </c>
      <c r="L33" s="4">
        <v>3.06</v>
      </c>
    </row>
    <row r="34" spans="1:13" x14ac:dyDescent="0.3">
      <c r="A34" s="1" t="s">
        <v>39</v>
      </c>
      <c r="B34" s="2" t="s">
        <v>40</v>
      </c>
      <c r="C34" s="1">
        <v>10</v>
      </c>
      <c r="D34" s="1" t="s">
        <v>341</v>
      </c>
      <c r="E34" t="s">
        <v>329</v>
      </c>
      <c r="F34" s="1" t="s">
        <v>344</v>
      </c>
      <c r="G34" s="1" t="s">
        <v>345</v>
      </c>
      <c r="H34" s="5" t="str">
        <f t="shared" si="0"/>
        <v>BtPlAs</v>
      </c>
      <c r="I34">
        <v>27.5</v>
      </c>
      <c r="J34">
        <v>3.3</v>
      </c>
      <c r="K34" s="4">
        <v>5.62E-3</v>
      </c>
      <c r="L34" s="4">
        <v>3.11</v>
      </c>
      <c r="M34" t="s">
        <v>420</v>
      </c>
    </row>
    <row r="35" spans="1:13" x14ac:dyDescent="0.3">
      <c r="A35" s="1" t="s">
        <v>41</v>
      </c>
      <c r="B35" s="2" t="s">
        <v>42</v>
      </c>
      <c r="C35" s="1">
        <v>80</v>
      </c>
      <c r="D35" s="1" t="s">
        <v>347</v>
      </c>
      <c r="E35" t="s">
        <v>331</v>
      </c>
      <c r="F35" s="1" t="s">
        <v>344</v>
      </c>
      <c r="G35" s="1" t="s">
        <v>346</v>
      </c>
      <c r="H35" s="1" t="str">
        <f t="shared" si="0"/>
        <v>BtPlDw</v>
      </c>
      <c r="I35">
        <v>27.5</v>
      </c>
      <c r="J35">
        <v>4.2</v>
      </c>
      <c r="K35" s="4">
        <v>5.9000000000000003E-4</v>
      </c>
      <c r="L35" s="4">
        <v>3.25</v>
      </c>
    </row>
    <row r="36" spans="1:13" x14ac:dyDescent="0.3">
      <c r="A36" s="1" t="s">
        <v>43</v>
      </c>
      <c r="B36" s="2" t="s">
        <v>44</v>
      </c>
      <c r="C36" s="1">
        <v>30</v>
      </c>
      <c r="D36" s="1" t="s">
        <v>342</v>
      </c>
      <c r="E36" t="s">
        <v>329</v>
      </c>
      <c r="F36" s="1" t="s">
        <v>344</v>
      </c>
      <c r="G36" s="1" t="s">
        <v>346</v>
      </c>
      <c r="H36" s="5" t="str">
        <f t="shared" si="0"/>
        <v>BtPlDw</v>
      </c>
      <c r="I36">
        <v>27.5</v>
      </c>
      <c r="J36">
        <v>3.4</v>
      </c>
      <c r="K36" s="4">
        <v>3.5479999999999998E-2</v>
      </c>
      <c r="L36" s="4">
        <v>3</v>
      </c>
    </row>
    <row r="37" spans="1:13" x14ac:dyDescent="0.3">
      <c r="A37" s="1" t="s">
        <v>43</v>
      </c>
      <c r="B37" s="2" t="s">
        <v>45</v>
      </c>
      <c r="C37" s="1">
        <v>75</v>
      </c>
      <c r="D37" s="1" t="s">
        <v>349</v>
      </c>
      <c r="E37" t="s">
        <v>329</v>
      </c>
      <c r="F37" s="1" t="s">
        <v>344</v>
      </c>
      <c r="G37" s="1" t="s">
        <v>345</v>
      </c>
      <c r="H37" s="1" t="str">
        <f t="shared" si="0"/>
        <v>BtPlAs</v>
      </c>
      <c r="I37">
        <v>27.5</v>
      </c>
      <c r="J37">
        <v>3.3</v>
      </c>
      <c r="K37" s="4">
        <v>3.3110000000000001E-2</v>
      </c>
      <c r="L37" s="4">
        <v>2.97</v>
      </c>
    </row>
    <row r="38" spans="1:13" x14ac:dyDescent="0.3">
      <c r="A38" s="1" t="s">
        <v>24</v>
      </c>
      <c r="B38" s="2" t="s">
        <v>46</v>
      </c>
      <c r="C38" s="1">
        <v>24</v>
      </c>
      <c r="D38" s="1" t="s">
        <v>349</v>
      </c>
      <c r="E38" t="s">
        <v>329</v>
      </c>
      <c r="F38" s="1" t="s">
        <v>344</v>
      </c>
      <c r="G38" s="1" t="s">
        <v>346</v>
      </c>
      <c r="H38" s="5" t="str">
        <f t="shared" si="0"/>
        <v>BtPlDw</v>
      </c>
      <c r="I38">
        <v>27.5</v>
      </c>
      <c r="J38">
        <v>3.4</v>
      </c>
      <c r="K38" s="4">
        <v>1.2019999999999999E-2</v>
      </c>
      <c r="L38" s="4">
        <v>3.05</v>
      </c>
    </row>
    <row r="39" spans="1:13" x14ac:dyDescent="0.3">
      <c r="A39" s="1" t="s">
        <v>24</v>
      </c>
      <c r="B39" s="2" t="s">
        <v>47</v>
      </c>
      <c r="C39" s="1">
        <v>20</v>
      </c>
      <c r="D39" s="1" t="s">
        <v>349</v>
      </c>
      <c r="E39" t="s">
        <v>329</v>
      </c>
      <c r="F39" s="1" t="s">
        <v>344</v>
      </c>
      <c r="G39" s="1" t="s">
        <v>346</v>
      </c>
      <c r="H39" s="1" t="str">
        <f t="shared" si="0"/>
        <v>BtPlDw</v>
      </c>
      <c r="I39">
        <v>27.5</v>
      </c>
      <c r="J39">
        <v>3.4</v>
      </c>
      <c r="K39" s="4">
        <v>1.2019999999999999E-2</v>
      </c>
      <c r="L39" s="4">
        <v>3.05</v>
      </c>
    </row>
    <row r="40" spans="1:13" x14ac:dyDescent="0.3">
      <c r="A40" s="1" t="s">
        <v>48</v>
      </c>
      <c r="B40" s="2" t="s">
        <v>49</v>
      </c>
      <c r="C40" s="1">
        <v>35</v>
      </c>
      <c r="D40" s="1" t="s">
        <v>341</v>
      </c>
      <c r="E40" t="s">
        <v>329</v>
      </c>
      <c r="F40" s="4" t="s">
        <v>350</v>
      </c>
      <c r="G40" s="1" t="s">
        <v>345</v>
      </c>
      <c r="H40" s="5" t="str">
        <f t="shared" si="0"/>
        <v>PelgAs</v>
      </c>
      <c r="I40">
        <v>27.5</v>
      </c>
      <c r="J40">
        <v>3.4</v>
      </c>
      <c r="K40" s="4">
        <v>1.349E-2</v>
      </c>
      <c r="L40" s="4">
        <v>3.06</v>
      </c>
    </row>
    <row r="41" spans="1:13" x14ac:dyDescent="0.3">
      <c r="A41" s="1" t="s">
        <v>48</v>
      </c>
      <c r="B41" s="2" t="s">
        <v>50</v>
      </c>
      <c r="C41" s="1">
        <v>40</v>
      </c>
      <c r="D41" s="1" t="s">
        <v>341</v>
      </c>
      <c r="E41" t="s">
        <v>329</v>
      </c>
      <c r="F41" s="1" t="s">
        <v>350</v>
      </c>
      <c r="G41" s="1" t="s">
        <v>345</v>
      </c>
      <c r="H41" s="1" t="str">
        <f t="shared" si="0"/>
        <v>PelgAs</v>
      </c>
      <c r="I41">
        <v>27.5</v>
      </c>
      <c r="J41">
        <v>3.4</v>
      </c>
      <c r="K41" s="4">
        <v>1.66E-2</v>
      </c>
      <c r="L41" s="4">
        <v>3.1</v>
      </c>
    </row>
    <row r="42" spans="1:13" x14ac:dyDescent="0.3">
      <c r="A42" s="1" t="s">
        <v>48</v>
      </c>
      <c r="B42" s="2" t="s">
        <v>51</v>
      </c>
      <c r="C42" s="1">
        <v>40</v>
      </c>
      <c r="D42" s="1" t="s">
        <v>341</v>
      </c>
      <c r="E42" t="s">
        <v>329</v>
      </c>
      <c r="F42" s="1" t="s">
        <v>350</v>
      </c>
      <c r="G42" s="1" t="s">
        <v>345</v>
      </c>
      <c r="H42" s="5" t="str">
        <f t="shared" si="0"/>
        <v>PelgAs</v>
      </c>
      <c r="I42">
        <v>27.5</v>
      </c>
      <c r="J42">
        <v>3.4</v>
      </c>
      <c r="K42" s="4">
        <v>1.2880000000000001E-2</v>
      </c>
      <c r="L42" s="4">
        <v>3.12</v>
      </c>
    </row>
    <row r="43" spans="1:13" x14ac:dyDescent="0.3">
      <c r="A43" s="1" t="s">
        <v>48</v>
      </c>
      <c r="B43" s="2" t="s">
        <v>52</v>
      </c>
      <c r="C43" s="1">
        <v>22</v>
      </c>
      <c r="D43" s="1" t="s">
        <v>341</v>
      </c>
      <c r="E43" t="s">
        <v>329</v>
      </c>
      <c r="F43" s="4" t="s">
        <v>350</v>
      </c>
      <c r="G43" t="s">
        <v>345</v>
      </c>
      <c r="H43" s="1" t="str">
        <f t="shared" si="0"/>
        <v>PelgAs</v>
      </c>
      <c r="I43">
        <v>27.5</v>
      </c>
      <c r="J43">
        <v>3.4</v>
      </c>
      <c r="K43" s="4">
        <v>1.259E-2</v>
      </c>
      <c r="L43" s="4">
        <v>3.09</v>
      </c>
    </row>
    <row r="44" spans="1:13" x14ac:dyDescent="0.3">
      <c r="A44" s="1" t="s">
        <v>48</v>
      </c>
      <c r="B44" s="2" t="s">
        <v>53</v>
      </c>
      <c r="C44" s="1">
        <v>40</v>
      </c>
      <c r="D44" s="1" t="s">
        <v>341</v>
      </c>
      <c r="E44" t="s">
        <v>329</v>
      </c>
      <c r="F44" s="1" t="s">
        <v>350</v>
      </c>
      <c r="G44" s="1" t="s">
        <v>345</v>
      </c>
      <c r="H44" s="5" t="str">
        <f t="shared" si="0"/>
        <v>PelgAs</v>
      </c>
      <c r="I44">
        <v>27.5</v>
      </c>
      <c r="J44">
        <v>3.4</v>
      </c>
      <c r="K44" s="4">
        <v>1.259E-2</v>
      </c>
      <c r="L44" s="4">
        <v>3.09</v>
      </c>
    </row>
    <row r="45" spans="1:13" x14ac:dyDescent="0.3">
      <c r="A45" s="1" t="s">
        <v>24</v>
      </c>
      <c r="B45" s="2" t="s">
        <v>54</v>
      </c>
      <c r="C45" s="1">
        <v>54</v>
      </c>
      <c r="D45" s="1" t="s">
        <v>351</v>
      </c>
      <c r="E45" t="s">
        <v>330</v>
      </c>
      <c r="F45" s="1" t="s">
        <v>344</v>
      </c>
      <c r="G45" s="1" t="s">
        <v>345</v>
      </c>
      <c r="H45" s="1" t="str">
        <f t="shared" si="0"/>
        <v>BtPlAs</v>
      </c>
      <c r="I45">
        <v>27.5</v>
      </c>
      <c r="J45">
        <v>2</v>
      </c>
      <c r="K45" s="4">
        <v>1.5140000000000001E-2</v>
      </c>
      <c r="L45" s="4">
        <v>3.12</v>
      </c>
    </row>
    <row r="46" spans="1:13" x14ac:dyDescent="0.3">
      <c r="A46" s="1" t="s">
        <v>24</v>
      </c>
      <c r="B46" s="2" t="s">
        <v>55</v>
      </c>
      <c r="C46" s="1">
        <v>30</v>
      </c>
      <c r="D46" s="1" t="s">
        <v>351</v>
      </c>
      <c r="E46" t="s">
        <v>330</v>
      </c>
      <c r="F46" s="1" t="s">
        <v>344</v>
      </c>
      <c r="G46" s="1" t="s">
        <v>345</v>
      </c>
      <c r="H46" s="5" t="str">
        <f t="shared" si="0"/>
        <v>BtPlAs</v>
      </c>
      <c r="I46">
        <v>27.5</v>
      </c>
      <c r="J46">
        <v>2</v>
      </c>
      <c r="K46" s="4">
        <v>1.175E-2</v>
      </c>
      <c r="L46" s="4">
        <v>3.13</v>
      </c>
    </row>
    <row r="47" spans="1:13" x14ac:dyDescent="0.3">
      <c r="A47" s="1" t="s">
        <v>17</v>
      </c>
      <c r="B47" s="2" t="s">
        <v>56</v>
      </c>
      <c r="C47" s="1">
        <v>38</v>
      </c>
      <c r="D47" s="1" t="s">
        <v>342</v>
      </c>
      <c r="E47" t="s">
        <v>329</v>
      </c>
      <c r="F47" s="1" t="s">
        <v>344</v>
      </c>
      <c r="G47" s="1" t="s">
        <v>346</v>
      </c>
      <c r="H47" s="1" t="str">
        <f t="shared" si="0"/>
        <v>BtPlDw</v>
      </c>
      <c r="I47">
        <v>27.5</v>
      </c>
      <c r="J47">
        <v>3.1</v>
      </c>
      <c r="K47" s="4">
        <v>2.4549999999999999E-2</v>
      </c>
      <c r="L47" s="4">
        <v>2.92</v>
      </c>
    </row>
    <row r="48" spans="1:13" x14ac:dyDescent="0.3">
      <c r="A48" s="1" t="s">
        <v>17</v>
      </c>
      <c r="B48" s="2" t="s">
        <v>57</v>
      </c>
      <c r="C48" s="1">
        <v>25</v>
      </c>
      <c r="D48" s="1" t="s">
        <v>349</v>
      </c>
      <c r="E48" t="s">
        <v>329</v>
      </c>
      <c r="F48" s="1" t="s">
        <v>344</v>
      </c>
      <c r="G48" s="1" t="s">
        <v>346</v>
      </c>
      <c r="H48" s="5" t="str">
        <f t="shared" si="0"/>
        <v>BtPlDw</v>
      </c>
      <c r="I48">
        <v>27.5</v>
      </c>
      <c r="J48">
        <v>3.5</v>
      </c>
      <c r="K48" s="4">
        <v>0.16220000000000001</v>
      </c>
      <c r="L48" s="4">
        <v>2.92</v>
      </c>
    </row>
    <row r="49" spans="1:12" x14ac:dyDescent="0.3">
      <c r="A49" s="1" t="s">
        <v>17</v>
      </c>
      <c r="B49" s="2" t="s">
        <v>421</v>
      </c>
      <c r="C49" s="1">
        <f>AVERAGE(C47:C48)</f>
        <v>31.5</v>
      </c>
      <c r="D49" s="1" t="s">
        <v>342</v>
      </c>
      <c r="E49" t="s">
        <v>329</v>
      </c>
      <c r="F49" s="1" t="s">
        <v>344</v>
      </c>
      <c r="G49" s="1" t="s">
        <v>346</v>
      </c>
      <c r="H49" s="1" t="str">
        <f t="shared" si="0"/>
        <v>BtPlDw</v>
      </c>
      <c r="I49">
        <v>27.5</v>
      </c>
      <c r="J49">
        <v>3.1</v>
      </c>
      <c r="K49" s="4">
        <v>2.0889999999999999E-2</v>
      </c>
      <c r="L49" s="4">
        <v>2.93</v>
      </c>
    </row>
    <row r="50" spans="1:12" x14ac:dyDescent="0.3">
      <c r="A50" s="1" t="s">
        <v>30</v>
      </c>
      <c r="B50" s="2" t="s">
        <v>58</v>
      </c>
      <c r="C50" s="1">
        <v>10</v>
      </c>
      <c r="D50" s="1" t="s">
        <v>351</v>
      </c>
      <c r="E50" t="s">
        <v>328</v>
      </c>
      <c r="F50" s="1" t="s">
        <v>344</v>
      </c>
      <c r="G50" s="1" t="s">
        <v>345</v>
      </c>
      <c r="H50" s="5" t="str">
        <f t="shared" si="0"/>
        <v>BtPlAs</v>
      </c>
      <c r="I50">
        <v>27.5</v>
      </c>
      <c r="J50">
        <v>2.5</v>
      </c>
      <c r="K50" s="4">
        <v>2.818E-2</v>
      </c>
      <c r="L50" s="4">
        <v>2.94</v>
      </c>
    </row>
    <row r="51" spans="1:12" x14ac:dyDescent="0.3">
      <c r="A51" s="1" t="s">
        <v>30</v>
      </c>
      <c r="B51" s="2" t="s">
        <v>59</v>
      </c>
      <c r="C51" s="1">
        <v>9</v>
      </c>
      <c r="D51" s="1" t="s">
        <v>342</v>
      </c>
      <c r="E51" t="s">
        <v>329</v>
      </c>
      <c r="F51" s="1" t="s">
        <v>344</v>
      </c>
      <c r="G51" s="1" t="s">
        <v>346</v>
      </c>
      <c r="H51" s="1" t="str">
        <f t="shared" si="0"/>
        <v>BtPlDw</v>
      </c>
      <c r="I51">
        <v>27.5</v>
      </c>
      <c r="J51">
        <v>3.1</v>
      </c>
      <c r="K51" s="4">
        <v>2.818E-2</v>
      </c>
      <c r="L51" s="4">
        <v>2.94</v>
      </c>
    </row>
    <row r="52" spans="1:12" x14ac:dyDescent="0.3">
      <c r="A52" s="1" t="s">
        <v>30</v>
      </c>
      <c r="B52" s="2" t="s">
        <v>60</v>
      </c>
      <c r="C52" s="1">
        <v>9</v>
      </c>
      <c r="D52" s="1" t="s">
        <v>342</v>
      </c>
      <c r="E52" t="s">
        <v>329</v>
      </c>
      <c r="F52" s="1" t="s">
        <v>344</v>
      </c>
      <c r="G52" s="1" t="s">
        <v>346</v>
      </c>
      <c r="H52" s="5" t="str">
        <f t="shared" si="0"/>
        <v>BtPlDw</v>
      </c>
      <c r="I52">
        <v>27.5</v>
      </c>
      <c r="J52">
        <v>3.1</v>
      </c>
      <c r="K52" s="4">
        <v>2.818E-2</v>
      </c>
      <c r="L52" s="4">
        <v>2.94</v>
      </c>
    </row>
    <row r="53" spans="1:12" x14ac:dyDescent="0.3">
      <c r="A53" s="1" t="s">
        <v>30</v>
      </c>
      <c r="B53" s="2" t="s">
        <v>61</v>
      </c>
      <c r="C53" s="1">
        <v>13</v>
      </c>
      <c r="D53" s="1" t="s">
        <v>342</v>
      </c>
      <c r="E53" t="s">
        <v>329</v>
      </c>
      <c r="F53" s="1" t="s">
        <v>344</v>
      </c>
      <c r="G53" s="1" t="s">
        <v>346</v>
      </c>
      <c r="H53" s="1" t="str">
        <f t="shared" si="0"/>
        <v>BtPlDw</v>
      </c>
      <c r="I53">
        <v>27.5</v>
      </c>
      <c r="J53">
        <v>3.1</v>
      </c>
      <c r="K53" s="4">
        <v>2.818E-2</v>
      </c>
      <c r="L53" s="4">
        <v>2.94</v>
      </c>
    </row>
    <row r="54" spans="1:12" x14ac:dyDescent="0.3">
      <c r="A54" s="1" t="s">
        <v>30</v>
      </c>
      <c r="B54" s="2" t="s">
        <v>62</v>
      </c>
      <c r="C54" s="1">
        <f>(C50+C51+C52+C53+C55)/5</f>
        <v>10.4</v>
      </c>
      <c r="D54" s="1" t="s">
        <v>342</v>
      </c>
      <c r="E54" t="s">
        <v>329</v>
      </c>
      <c r="F54" s="1" t="s">
        <v>344</v>
      </c>
      <c r="G54" s="1" t="s">
        <v>346</v>
      </c>
      <c r="H54" s="5" t="str">
        <f t="shared" si="0"/>
        <v>BtPlDw</v>
      </c>
      <c r="I54">
        <v>27.5</v>
      </c>
      <c r="J54">
        <v>3.1</v>
      </c>
      <c r="K54" s="4">
        <v>2.818E-2</v>
      </c>
      <c r="L54" s="4">
        <v>2.94</v>
      </c>
    </row>
    <row r="55" spans="1:12" x14ac:dyDescent="0.3">
      <c r="A55" s="1" t="s">
        <v>30</v>
      </c>
      <c r="B55" s="2" t="s">
        <v>63</v>
      </c>
      <c r="C55" s="1">
        <v>11</v>
      </c>
      <c r="D55" s="1" t="s">
        <v>342</v>
      </c>
      <c r="E55" t="s">
        <v>329</v>
      </c>
      <c r="F55" s="1" t="s">
        <v>344</v>
      </c>
      <c r="G55" s="1" t="s">
        <v>345</v>
      </c>
      <c r="H55" s="1" t="str">
        <f t="shared" si="0"/>
        <v>BtPlAs</v>
      </c>
      <c r="I55">
        <v>27.5</v>
      </c>
      <c r="J55">
        <v>2.8</v>
      </c>
      <c r="K55" s="4">
        <v>3.0200000000000001E-2</v>
      </c>
      <c r="L55" s="4">
        <v>2.89</v>
      </c>
    </row>
    <row r="56" spans="1:12" x14ac:dyDescent="0.3">
      <c r="A56" s="1" t="s">
        <v>64</v>
      </c>
      <c r="B56" s="2" t="s">
        <v>65</v>
      </c>
      <c r="C56" s="1">
        <v>120</v>
      </c>
      <c r="D56" s="1" t="s">
        <v>349</v>
      </c>
      <c r="E56" t="s">
        <v>331</v>
      </c>
      <c r="F56" s="1" t="s">
        <v>350</v>
      </c>
      <c r="G56" s="1" t="s">
        <v>345</v>
      </c>
      <c r="H56" s="5" t="str">
        <f t="shared" si="0"/>
        <v>PelgAs</v>
      </c>
      <c r="I56">
        <v>27.5</v>
      </c>
      <c r="J56">
        <v>4.4000000000000004</v>
      </c>
      <c r="K56" s="4">
        <v>1.549E-2</v>
      </c>
      <c r="L56" s="4">
        <v>2.89</v>
      </c>
    </row>
    <row r="57" spans="1:12" x14ac:dyDescent="0.3">
      <c r="A57" s="1" t="s">
        <v>64</v>
      </c>
      <c r="B57" s="2" t="s">
        <v>66</v>
      </c>
      <c r="C57" s="1">
        <v>75</v>
      </c>
      <c r="D57" s="1" t="s">
        <v>349</v>
      </c>
      <c r="E57" t="s">
        <v>331</v>
      </c>
      <c r="F57" s="1" t="s">
        <v>350</v>
      </c>
      <c r="G57" s="1" t="s">
        <v>345</v>
      </c>
      <c r="H57" s="1" t="str">
        <f t="shared" si="0"/>
        <v>PelgAs</v>
      </c>
      <c r="I57">
        <v>27.5</v>
      </c>
      <c r="J57">
        <v>4.5</v>
      </c>
      <c r="K57" s="4">
        <v>1.349E-2</v>
      </c>
      <c r="L57" s="4">
        <v>2.97</v>
      </c>
    </row>
    <row r="58" spans="1:12" x14ac:dyDescent="0.3">
      <c r="A58" s="1" t="s">
        <v>64</v>
      </c>
      <c r="B58" s="2" t="s">
        <v>422</v>
      </c>
      <c r="C58" s="1">
        <f>AVERAGE(C56:C57)</f>
        <v>97.5</v>
      </c>
      <c r="D58" s="1" t="s">
        <v>349</v>
      </c>
      <c r="E58" t="s">
        <v>331</v>
      </c>
      <c r="F58" s="1" t="s">
        <v>350</v>
      </c>
      <c r="G58" s="1" t="s">
        <v>345</v>
      </c>
      <c r="H58" s="5" t="str">
        <f t="shared" si="0"/>
        <v>PelgAs</v>
      </c>
      <c r="I58">
        <v>27.5</v>
      </c>
      <c r="J58">
        <v>4.2</v>
      </c>
      <c r="K58" s="4">
        <v>1.6219999999999998E-2</v>
      </c>
      <c r="L58" s="4">
        <v>2.95</v>
      </c>
    </row>
    <row r="59" spans="1:12" x14ac:dyDescent="0.3">
      <c r="A59" s="1" t="s">
        <v>64</v>
      </c>
      <c r="B59" s="2" t="s">
        <v>67</v>
      </c>
      <c r="C59" s="1">
        <v>117</v>
      </c>
      <c r="D59" s="1" t="s">
        <v>347</v>
      </c>
      <c r="E59" t="s">
        <v>331</v>
      </c>
      <c r="F59" s="1" t="s">
        <v>350</v>
      </c>
      <c r="G59" s="1" t="s">
        <v>345</v>
      </c>
      <c r="H59" s="1" t="str">
        <f t="shared" si="0"/>
        <v>PelgAs</v>
      </c>
      <c r="I59">
        <v>27.5</v>
      </c>
      <c r="J59">
        <v>4.5</v>
      </c>
      <c r="K59" s="4">
        <v>1.7780000000000001E-2</v>
      </c>
      <c r="L59" s="4">
        <v>2.95</v>
      </c>
    </row>
    <row r="60" spans="1:12" x14ac:dyDescent="0.3">
      <c r="A60" s="1" t="s">
        <v>64</v>
      </c>
      <c r="B60" s="2" t="s">
        <v>68</v>
      </c>
      <c r="C60" s="1">
        <v>88</v>
      </c>
      <c r="D60" s="1" t="s">
        <v>347</v>
      </c>
      <c r="E60" t="s">
        <v>331</v>
      </c>
      <c r="F60" s="1" t="s">
        <v>350</v>
      </c>
      <c r="G60" s="1" t="s">
        <v>345</v>
      </c>
      <c r="H60" s="5" t="str">
        <f t="shared" si="0"/>
        <v>PelgAs</v>
      </c>
      <c r="I60">
        <v>27.5</v>
      </c>
      <c r="J60">
        <v>4</v>
      </c>
      <c r="K60" s="4">
        <v>1.738E-2</v>
      </c>
      <c r="L60" s="4">
        <v>2.96</v>
      </c>
    </row>
    <row r="61" spans="1:12" x14ac:dyDescent="0.3">
      <c r="A61" s="1" t="s">
        <v>64</v>
      </c>
      <c r="B61" s="2" t="s">
        <v>69</v>
      </c>
      <c r="C61" s="1">
        <v>120</v>
      </c>
      <c r="D61" s="1" t="s">
        <v>347</v>
      </c>
      <c r="E61" t="s">
        <v>331</v>
      </c>
      <c r="F61" s="1" t="s">
        <v>350</v>
      </c>
      <c r="G61" s="1" t="s">
        <v>345</v>
      </c>
      <c r="H61" s="1" t="str">
        <f t="shared" si="0"/>
        <v>PelgAs</v>
      </c>
      <c r="I61">
        <v>27.5</v>
      </c>
      <c r="J61">
        <v>4.5</v>
      </c>
      <c r="K61" s="4">
        <v>1.8200000000000001E-2</v>
      </c>
      <c r="L61" s="4">
        <v>2.95</v>
      </c>
    </row>
    <row r="62" spans="1:12" x14ac:dyDescent="0.3">
      <c r="A62" s="1" t="s">
        <v>70</v>
      </c>
      <c r="B62" s="2" t="s">
        <v>71</v>
      </c>
      <c r="C62" s="1">
        <v>8</v>
      </c>
      <c r="D62" s="1" t="s">
        <v>342</v>
      </c>
      <c r="E62" t="s">
        <v>329</v>
      </c>
      <c r="F62" s="1" t="s">
        <v>344</v>
      </c>
      <c r="G62" s="1" t="s">
        <v>346</v>
      </c>
      <c r="H62" s="5" t="str">
        <f t="shared" si="0"/>
        <v>BtPlDw</v>
      </c>
      <c r="I62">
        <v>27.5</v>
      </c>
      <c r="J62">
        <v>2.9</v>
      </c>
      <c r="K62" s="4">
        <v>3.1099999999999999E-2</v>
      </c>
      <c r="L62" s="4">
        <v>2.88</v>
      </c>
    </row>
    <row r="63" spans="1:12" x14ac:dyDescent="0.3">
      <c r="A63" s="1" t="s">
        <v>70</v>
      </c>
      <c r="B63" s="2" t="s">
        <v>72</v>
      </c>
      <c r="C63" s="1">
        <v>14</v>
      </c>
      <c r="D63" s="1" t="s">
        <v>342</v>
      </c>
      <c r="E63" t="s">
        <v>329</v>
      </c>
      <c r="F63" s="1" t="s">
        <v>344</v>
      </c>
      <c r="G63" s="1" t="s">
        <v>346</v>
      </c>
      <c r="H63" s="1" t="str">
        <f t="shared" si="0"/>
        <v>BtPlDw</v>
      </c>
      <c r="I63">
        <v>27.5</v>
      </c>
      <c r="J63">
        <v>2.8</v>
      </c>
      <c r="K63" s="4">
        <v>3.1099999999999999E-2</v>
      </c>
      <c r="L63" s="4">
        <v>2.88</v>
      </c>
    </row>
    <row r="64" spans="1:12" x14ac:dyDescent="0.3">
      <c r="A64" s="1" t="s">
        <v>15</v>
      </c>
      <c r="B64" s="2" t="s">
        <v>73</v>
      </c>
      <c r="C64" s="1">
        <v>60</v>
      </c>
      <c r="D64" s="1" t="s">
        <v>347</v>
      </c>
      <c r="E64" t="s">
        <v>331</v>
      </c>
      <c r="F64" s="1" t="s">
        <v>344</v>
      </c>
      <c r="G64" s="1" t="s">
        <v>346</v>
      </c>
      <c r="H64" s="5" t="str">
        <f t="shared" si="0"/>
        <v>BtPlDw</v>
      </c>
      <c r="I64">
        <v>27.5</v>
      </c>
      <c r="J64">
        <v>4.5</v>
      </c>
      <c r="K64" s="4">
        <v>1.175E-2</v>
      </c>
      <c r="L64" s="4">
        <v>3.05</v>
      </c>
    </row>
    <row r="65" spans="1:12" x14ac:dyDescent="0.3">
      <c r="A65" s="1" t="s">
        <v>15</v>
      </c>
      <c r="B65" s="2" t="s">
        <v>74</v>
      </c>
      <c r="C65" s="1">
        <v>24</v>
      </c>
      <c r="D65" s="1" t="s">
        <v>342</v>
      </c>
      <c r="E65" t="s">
        <v>331</v>
      </c>
      <c r="F65" s="1" t="s">
        <v>348</v>
      </c>
      <c r="G65" s="1" t="s">
        <v>346</v>
      </c>
      <c r="H65" s="1" t="str">
        <f t="shared" si="0"/>
        <v>BnthDw</v>
      </c>
      <c r="I65">
        <v>27.5</v>
      </c>
      <c r="J65">
        <v>4</v>
      </c>
      <c r="K65" s="4">
        <v>1.23E-2</v>
      </c>
      <c r="L65" s="4">
        <v>3.05</v>
      </c>
    </row>
    <row r="66" spans="1:12" x14ac:dyDescent="0.3">
      <c r="A66" s="1" t="s">
        <v>15</v>
      </c>
      <c r="B66" s="2" t="s">
        <v>471</v>
      </c>
      <c r="C66" s="1">
        <f>(C64+C65)/2</f>
        <v>42</v>
      </c>
      <c r="D66" s="1" t="s">
        <v>347</v>
      </c>
      <c r="E66" t="s">
        <v>331</v>
      </c>
      <c r="F66" s="1" t="s">
        <v>344</v>
      </c>
      <c r="G66" s="1" t="s">
        <v>346</v>
      </c>
      <c r="H66" s="5" t="str">
        <f t="shared" si="0"/>
        <v>BtPlDw</v>
      </c>
      <c r="I66">
        <v>27.5</v>
      </c>
      <c r="J66">
        <v>4.0999999999999996</v>
      </c>
      <c r="K66" s="4">
        <v>1.23E-2</v>
      </c>
      <c r="L66" s="4">
        <v>3.05</v>
      </c>
    </row>
    <row r="67" spans="1:12" x14ac:dyDescent="0.3">
      <c r="A67" s="1" t="s">
        <v>24</v>
      </c>
      <c r="B67" s="2" t="s">
        <v>75</v>
      </c>
      <c r="C67" s="1">
        <v>50</v>
      </c>
      <c r="D67" s="1" t="s">
        <v>343</v>
      </c>
      <c r="E67" t="s">
        <v>330</v>
      </c>
      <c r="F67" s="4" t="s">
        <v>344</v>
      </c>
      <c r="G67" t="s">
        <v>346</v>
      </c>
      <c r="H67" s="1" t="str">
        <f t="shared" si="0"/>
        <v>BtPlDw</v>
      </c>
      <c r="I67">
        <v>27.5</v>
      </c>
      <c r="J67">
        <v>2</v>
      </c>
      <c r="K67" s="4">
        <v>1.223E-2</v>
      </c>
      <c r="L67" s="4">
        <v>3.03</v>
      </c>
    </row>
    <row r="68" spans="1:12" x14ac:dyDescent="0.3">
      <c r="A68" s="1" t="s">
        <v>76</v>
      </c>
      <c r="B68" s="2" t="s">
        <v>77</v>
      </c>
      <c r="C68" s="1">
        <v>23</v>
      </c>
      <c r="D68" s="1" t="s">
        <v>352</v>
      </c>
      <c r="E68" t="s">
        <v>329</v>
      </c>
      <c r="F68" s="1" t="s">
        <v>344</v>
      </c>
      <c r="G68" s="1" t="s">
        <v>346</v>
      </c>
      <c r="H68" s="5" t="str">
        <f t="shared" ref="H68:H131" si="1">F68&amp;""&amp;G68</f>
        <v>BtPlDw</v>
      </c>
      <c r="I68">
        <v>27.5</v>
      </c>
      <c r="J68">
        <v>3.7</v>
      </c>
      <c r="K68" s="4">
        <v>2.512E-2</v>
      </c>
      <c r="L68" s="4">
        <v>2.98</v>
      </c>
    </row>
    <row r="69" spans="1:12" x14ac:dyDescent="0.3">
      <c r="A69" s="1" t="s">
        <v>76</v>
      </c>
      <c r="B69" s="2" t="s">
        <v>78</v>
      </c>
      <c r="C69" s="1">
        <v>12</v>
      </c>
      <c r="D69" s="1" t="s">
        <v>352</v>
      </c>
      <c r="E69" t="s">
        <v>329</v>
      </c>
      <c r="F69" s="1" t="s">
        <v>344</v>
      </c>
      <c r="G69" s="1" t="s">
        <v>346</v>
      </c>
      <c r="H69" s="1" t="str">
        <f t="shared" si="1"/>
        <v>BtPlDw</v>
      </c>
      <c r="I69">
        <v>27.5</v>
      </c>
      <c r="J69">
        <v>3.1</v>
      </c>
      <c r="K69" s="4">
        <v>2.291E-2</v>
      </c>
      <c r="L69" s="4">
        <v>3</v>
      </c>
    </row>
    <row r="70" spans="1:12" x14ac:dyDescent="0.3">
      <c r="A70" s="1" t="s">
        <v>76</v>
      </c>
      <c r="B70" s="2" t="s">
        <v>79</v>
      </c>
      <c r="C70" s="1">
        <v>20</v>
      </c>
      <c r="D70" s="1" t="s">
        <v>352</v>
      </c>
      <c r="E70" t="s">
        <v>329</v>
      </c>
      <c r="F70" s="1" t="s">
        <v>344</v>
      </c>
      <c r="G70" s="1" t="s">
        <v>346</v>
      </c>
      <c r="H70" s="5" t="str">
        <f t="shared" si="1"/>
        <v>BtPlDw</v>
      </c>
      <c r="I70">
        <v>27.5</v>
      </c>
      <c r="J70">
        <v>3.4</v>
      </c>
      <c r="K70" s="4">
        <v>2.291E-2</v>
      </c>
      <c r="L70" s="4">
        <v>3</v>
      </c>
    </row>
    <row r="71" spans="1:12" x14ac:dyDescent="0.3">
      <c r="A71" s="1" t="s">
        <v>76</v>
      </c>
      <c r="B71" s="2" t="s">
        <v>80</v>
      </c>
      <c r="C71" s="1">
        <v>15</v>
      </c>
      <c r="D71" s="1" t="s">
        <v>342</v>
      </c>
      <c r="E71" t="s">
        <v>329</v>
      </c>
      <c r="F71" s="1" t="s">
        <v>344</v>
      </c>
      <c r="G71" s="1" t="s">
        <v>345</v>
      </c>
      <c r="H71" s="1" t="str">
        <f t="shared" si="1"/>
        <v>BtPlAs</v>
      </c>
      <c r="I71">
        <v>27.5</v>
      </c>
      <c r="J71">
        <v>2.9</v>
      </c>
      <c r="K71" s="4">
        <v>3.09E-2</v>
      </c>
      <c r="L71" s="4">
        <v>3.04</v>
      </c>
    </row>
    <row r="72" spans="1:12" x14ac:dyDescent="0.3">
      <c r="A72" s="1" t="s">
        <v>76</v>
      </c>
      <c r="B72" s="2" t="s">
        <v>81</v>
      </c>
      <c r="C72" s="1">
        <v>30</v>
      </c>
      <c r="D72" s="1" t="s">
        <v>352</v>
      </c>
      <c r="E72" t="s">
        <v>329</v>
      </c>
      <c r="F72" s="1" t="s">
        <v>344</v>
      </c>
      <c r="G72" s="1" t="s">
        <v>346</v>
      </c>
      <c r="H72" s="5" t="str">
        <f t="shared" si="1"/>
        <v>BtPlDw</v>
      </c>
      <c r="I72">
        <v>27.5</v>
      </c>
      <c r="J72">
        <v>3.4</v>
      </c>
      <c r="K72" s="4">
        <v>2.291E-2</v>
      </c>
      <c r="L72" s="4">
        <v>2.94</v>
      </c>
    </row>
    <row r="73" spans="1:12" x14ac:dyDescent="0.3">
      <c r="A73" s="1" t="s">
        <v>76</v>
      </c>
      <c r="B73" s="2" t="s">
        <v>82</v>
      </c>
      <c r="C73" s="1">
        <v>20</v>
      </c>
      <c r="D73" s="1" t="s">
        <v>349</v>
      </c>
      <c r="E73" t="s">
        <v>329</v>
      </c>
      <c r="F73" s="1" t="s">
        <v>344</v>
      </c>
      <c r="G73" s="1" t="s">
        <v>346</v>
      </c>
      <c r="H73" s="1" t="str">
        <f t="shared" si="1"/>
        <v>BtPlDw</v>
      </c>
      <c r="I73">
        <v>27.5</v>
      </c>
      <c r="J73">
        <v>3.7</v>
      </c>
      <c r="K73" s="4">
        <v>2.291E-2</v>
      </c>
      <c r="L73" s="4">
        <v>3</v>
      </c>
    </row>
    <row r="74" spans="1:12" x14ac:dyDescent="0.3">
      <c r="A74" s="1" t="s">
        <v>76</v>
      </c>
      <c r="B74" s="2" t="s">
        <v>83</v>
      </c>
      <c r="C74" s="1">
        <v>18</v>
      </c>
      <c r="D74" s="1" t="s">
        <v>352</v>
      </c>
      <c r="E74" t="s">
        <v>331</v>
      </c>
      <c r="F74" s="1" t="s">
        <v>344</v>
      </c>
      <c r="G74" s="1" t="s">
        <v>346</v>
      </c>
      <c r="H74" s="5" t="str">
        <f t="shared" si="1"/>
        <v>BtPlDw</v>
      </c>
      <c r="I74">
        <v>27.5</v>
      </c>
      <c r="J74">
        <v>4.4000000000000004</v>
      </c>
      <c r="K74" s="4">
        <v>2.291E-2</v>
      </c>
      <c r="L74" s="4">
        <v>3</v>
      </c>
    </row>
    <row r="75" spans="1:12" x14ac:dyDescent="0.3">
      <c r="A75" s="1" t="s">
        <v>76</v>
      </c>
      <c r="B75" s="2" t="s">
        <v>84</v>
      </c>
      <c r="C75" s="1">
        <v>20</v>
      </c>
      <c r="D75" s="1" t="s">
        <v>352</v>
      </c>
      <c r="E75" t="s">
        <v>329</v>
      </c>
      <c r="F75" s="1" t="s">
        <v>344</v>
      </c>
      <c r="G75" s="1" t="s">
        <v>346</v>
      </c>
      <c r="H75" s="1" t="str">
        <f t="shared" si="1"/>
        <v>BtPlDw</v>
      </c>
      <c r="I75">
        <v>27.5</v>
      </c>
      <c r="J75">
        <v>3.3</v>
      </c>
      <c r="K75" s="4">
        <v>2.291E-2</v>
      </c>
      <c r="L75" s="4">
        <v>3</v>
      </c>
    </row>
    <row r="76" spans="1:12" x14ac:dyDescent="0.3">
      <c r="A76" s="1" t="s">
        <v>76</v>
      </c>
      <c r="B76" s="2" t="s">
        <v>85</v>
      </c>
      <c r="C76" s="1">
        <v>18</v>
      </c>
      <c r="D76" s="1" t="s">
        <v>352</v>
      </c>
      <c r="E76" t="s">
        <v>329</v>
      </c>
      <c r="F76" s="1" t="s">
        <v>344</v>
      </c>
      <c r="G76" s="1" t="s">
        <v>346</v>
      </c>
      <c r="H76" s="5" t="str">
        <f t="shared" si="1"/>
        <v>BtPlDw</v>
      </c>
      <c r="I76">
        <v>27.5</v>
      </c>
      <c r="J76">
        <v>3.3</v>
      </c>
      <c r="K76" s="4">
        <v>2.138E-2</v>
      </c>
      <c r="L76" s="4">
        <v>2.95</v>
      </c>
    </row>
    <row r="77" spans="1:12" x14ac:dyDescent="0.3">
      <c r="A77" s="1" t="s">
        <v>76</v>
      </c>
      <c r="B77" s="2" t="s">
        <v>86</v>
      </c>
      <c r="C77" s="1">
        <v>15</v>
      </c>
      <c r="D77" s="1" t="s">
        <v>352</v>
      </c>
      <c r="E77" t="s">
        <v>329</v>
      </c>
      <c r="F77" s="1" t="s">
        <v>344</v>
      </c>
      <c r="G77" s="1" t="s">
        <v>346</v>
      </c>
      <c r="H77" s="1" t="str">
        <f t="shared" si="1"/>
        <v>BtPlDw</v>
      </c>
      <c r="I77">
        <v>27.5</v>
      </c>
      <c r="J77">
        <v>3.3</v>
      </c>
      <c r="K77" s="4">
        <v>2.3439999999999999E-2</v>
      </c>
      <c r="L77" s="4">
        <v>3.06</v>
      </c>
    </row>
    <row r="78" spans="1:12" x14ac:dyDescent="0.3">
      <c r="A78" s="1" t="s">
        <v>76</v>
      </c>
      <c r="B78" s="2" t="s">
        <v>87</v>
      </c>
      <c r="C78" s="1">
        <v>20</v>
      </c>
      <c r="D78" s="1" t="s">
        <v>342</v>
      </c>
      <c r="E78" t="s">
        <v>328</v>
      </c>
      <c r="F78" s="1" t="s">
        <v>344</v>
      </c>
      <c r="G78" s="1" t="s">
        <v>346</v>
      </c>
      <c r="H78" s="5" t="str">
        <f t="shared" si="1"/>
        <v>BtPlDw</v>
      </c>
      <c r="I78">
        <v>27.5</v>
      </c>
      <c r="J78">
        <v>2.7</v>
      </c>
      <c r="K78" s="4">
        <v>2.291E-2</v>
      </c>
      <c r="L78" s="4">
        <v>3</v>
      </c>
    </row>
    <row r="79" spans="1:12" x14ac:dyDescent="0.3">
      <c r="A79" s="1" t="s">
        <v>76</v>
      </c>
      <c r="B79" s="2" t="s">
        <v>88</v>
      </c>
      <c r="C79" s="1">
        <v>12</v>
      </c>
      <c r="D79" s="1" t="s">
        <v>352</v>
      </c>
      <c r="E79" t="s">
        <v>329</v>
      </c>
      <c r="F79" s="1" t="s">
        <v>344</v>
      </c>
      <c r="G79" s="1" t="s">
        <v>346</v>
      </c>
      <c r="H79" s="1" t="str">
        <f t="shared" si="1"/>
        <v>BtPlDw</v>
      </c>
      <c r="I79">
        <v>27.5</v>
      </c>
      <c r="J79">
        <v>3.3</v>
      </c>
      <c r="K79" s="4">
        <v>2.291E-2</v>
      </c>
      <c r="L79" s="4">
        <v>3</v>
      </c>
    </row>
    <row r="80" spans="1:12" x14ac:dyDescent="0.3">
      <c r="A80" s="1" t="s">
        <v>24</v>
      </c>
      <c r="B80" s="2" t="s">
        <v>89</v>
      </c>
      <c r="C80" s="1">
        <v>45</v>
      </c>
      <c r="D80" s="1" t="s">
        <v>349</v>
      </c>
      <c r="E80" t="s">
        <v>329</v>
      </c>
      <c r="F80" s="1" t="s">
        <v>344</v>
      </c>
      <c r="G80" s="1" t="s">
        <v>346</v>
      </c>
      <c r="H80" s="5" t="str">
        <f t="shared" si="1"/>
        <v>BtPlDw</v>
      </c>
      <c r="I80">
        <v>27.5</v>
      </c>
      <c r="J80">
        <v>3.5</v>
      </c>
      <c r="K80" s="4">
        <v>1.8200000000000001E-2</v>
      </c>
      <c r="L80" s="4">
        <v>2.95</v>
      </c>
    </row>
    <row r="81" spans="1:12" x14ac:dyDescent="0.3">
      <c r="A81" s="1" t="s">
        <v>24</v>
      </c>
      <c r="B81" s="2" t="s">
        <v>90</v>
      </c>
      <c r="C81" s="1">
        <v>40</v>
      </c>
      <c r="D81" s="1" t="s">
        <v>349</v>
      </c>
      <c r="E81" t="s">
        <v>329</v>
      </c>
      <c r="F81" s="1" t="s">
        <v>344</v>
      </c>
      <c r="G81" s="1" t="s">
        <v>345</v>
      </c>
      <c r="H81" s="1" t="str">
        <f t="shared" si="1"/>
        <v>BtPlAs</v>
      </c>
      <c r="I81">
        <v>27.5</v>
      </c>
      <c r="J81">
        <v>3.4</v>
      </c>
      <c r="K81" s="4">
        <v>1.66E-2</v>
      </c>
      <c r="L81" s="4">
        <v>2.95</v>
      </c>
    </row>
    <row r="82" spans="1:12" x14ac:dyDescent="0.3">
      <c r="A82" s="1" t="s">
        <v>24</v>
      </c>
      <c r="B82" s="2" t="s">
        <v>91</v>
      </c>
      <c r="C82" s="1">
        <v>17</v>
      </c>
      <c r="D82" s="1" t="s">
        <v>349</v>
      </c>
      <c r="E82" t="s">
        <v>329</v>
      </c>
      <c r="F82" s="1" t="s">
        <v>344</v>
      </c>
      <c r="G82" s="1" t="s">
        <v>346</v>
      </c>
      <c r="H82" s="5" t="str">
        <f t="shared" si="1"/>
        <v>BtPlDw</v>
      </c>
      <c r="I82">
        <v>27.5</v>
      </c>
      <c r="J82">
        <v>3.4</v>
      </c>
      <c r="K82" s="4">
        <v>1.66E-2</v>
      </c>
      <c r="L82" s="4">
        <v>2.95</v>
      </c>
    </row>
    <row r="83" spans="1:12" x14ac:dyDescent="0.3">
      <c r="A83" s="1" t="s">
        <v>24</v>
      </c>
      <c r="B83" s="2" t="s">
        <v>423</v>
      </c>
      <c r="C83" s="1">
        <v>42.5</v>
      </c>
      <c r="D83" s="1" t="s">
        <v>349</v>
      </c>
      <c r="E83" t="s">
        <v>329</v>
      </c>
      <c r="F83" s="1" t="s">
        <v>344</v>
      </c>
      <c r="G83" s="1" t="s">
        <v>345</v>
      </c>
      <c r="H83" s="1" t="str">
        <f t="shared" si="1"/>
        <v>BtPlAs</v>
      </c>
      <c r="I83">
        <v>27.5</v>
      </c>
      <c r="J83">
        <v>3.4</v>
      </c>
      <c r="K83" s="4">
        <v>1.1599999999999999E-2</v>
      </c>
      <c r="L83" s="4">
        <v>2.95</v>
      </c>
    </row>
    <row r="84" spans="1:12" x14ac:dyDescent="0.3">
      <c r="A84" s="1" t="s">
        <v>24</v>
      </c>
      <c r="B84" s="2" t="s">
        <v>92</v>
      </c>
      <c r="C84" s="1">
        <v>45</v>
      </c>
      <c r="D84" s="1" t="s">
        <v>349</v>
      </c>
      <c r="E84" t="s">
        <v>329</v>
      </c>
      <c r="F84" s="1" t="s">
        <v>344</v>
      </c>
      <c r="G84" s="1" t="s">
        <v>346</v>
      </c>
      <c r="H84" s="5" t="str">
        <f t="shared" si="1"/>
        <v>BtPlDw</v>
      </c>
      <c r="I84">
        <v>27.5</v>
      </c>
      <c r="J84">
        <v>3.9</v>
      </c>
      <c r="K84" s="4">
        <v>1.9050000000000001E-2</v>
      </c>
      <c r="L84" s="4">
        <v>3</v>
      </c>
    </row>
    <row r="85" spans="1:12" x14ac:dyDescent="0.3">
      <c r="A85" s="1" t="s">
        <v>24</v>
      </c>
      <c r="B85" s="2" t="s">
        <v>93</v>
      </c>
      <c r="C85" s="1">
        <v>229</v>
      </c>
      <c r="D85" s="1" t="s">
        <v>347</v>
      </c>
      <c r="E85" t="s">
        <v>331</v>
      </c>
      <c r="F85" s="1" t="s">
        <v>344</v>
      </c>
      <c r="G85" s="1" t="s">
        <v>345</v>
      </c>
      <c r="H85" s="1" t="str">
        <f t="shared" si="1"/>
        <v>BtPlAs</v>
      </c>
      <c r="I85">
        <v>27.5</v>
      </c>
      <c r="J85">
        <v>4</v>
      </c>
      <c r="K85" s="4">
        <v>1.4449999999999999E-2</v>
      </c>
      <c r="L85" s="4">
        <v>2.99</v>
      </c>
    </row>
    <row r="86" spans="1:12" x14ac:dyDescent="0.3">
      <c r="A86" s="1" t="s">
        <v>24</v>
      </c>
      <c r="B86" s="2" t="s">
        <v>94</v>
      </c>
      <c r="C86" s="1">
        <v>50</v>
      </c>
      <c r="D86" s="1" t="s">
        <v>349</v>
      </c>
      <c r="E86" t="s">
        <v>329</v>
      </c>
      <c r="F86" s="1" t="s">
        <v>344</v>
      </c>
      <c r="G86" s="1" t="s">
        <v>345</v>
      </c>
      <c r="H86" s="5" t="str">
        <f t="shared" si="1"/>
        <v>BtPlAs</v>
      </c>
      <c r="I86">
        <v>27.5</v>
      </c>
      <c r="J86">
        <v>3.5</v>
      </c>
      <c r="K86" s="4">
        <v>4.1700000000000001E-3</v>
      </c>
      <c r="L86" s="4">
        <v>3.09</v>
      </c>
    </row>
    <row r="87" spans="1:12" x14ac:dyDescent="0.3">
      <c r="A87" s="1" t="s">
        <v>95</v>
      </c>
      <c r="B87" s="2" t="s">
        <v>96</v>
      </c>
      <c r="C87" s="1">
        <v>18</v>
      </c>
      <c r="D87" s="1" t="s">
        <v>349</v>
      </c>
      <c r="E87" t="s">
        <v>329</v>
      </c>
      <c r="F87" s="1" t="s">
        <v>344</v>
      </c>
      <c r="G87" s="1" t="s">
        <v>346</v>
      </c>
      <c r="H87" s="1" t="str">
        <f t="shared" si="1"/>
        <v>BtPlDw</v>
      </c>
      <c r="I87">
        <v>27.5</v>
      </c>
      <c r="J87">
        <v>3.5</v>
      </c>
      <c r="K87" s="4">
        <v>1.1220000000000001E-2</v>
      </c>
      <c r="L87" s="4">
        <v>3.1</v>
      </c>
    </row>
    <row r="88" spans="1:12" x14ac:dyDescent="0.3">
      <c r="A88" s="1" t="s">
        <v>95</v>
      </c>
      <c r="B88" s="2" t="s">
        <v>97</v>
      </c>
      <c r="C88" s="1">
        <v>25</v>
      </c>
      <c r="D88" s="1" t="s">
        <v>347</v>
      </c>
      <c r="E88" t="s">
        <v>331</v>
      </c>
      <c r="F88" s="1" t="s">
        <v>344</v>
      </c>
      <c r="G88" s="1" t="s">
        <v>345</v>
      </c>
      <c r="H88" s="5" t="str">
        <f t="shared" si="1"/>
        <v>BtPlAs</v>
      </c>
      <c r="I88">
        <v>27.5</v>
      </c>
      <c r="J88">
        <v>4</v>
      </c>
      <c r="K88" s="4">
        <v>1.175E-2</v>
      </c>
      <c r="L88" s="4">
        <v>3.19</v>
      </c>
    </row>
    <row r="89" spans="1:12" x14ac:dyDescent="0.3">
      <c r="A89" s="1" t="s">
        <v>95</v>
      </c>
      <c r="B89" s="2" t="s">
        <v>98</v>
      </c>
      <c r="C89" s="1">
        <v>13</v>
      </c>
      <c r="D89" s="1" t="s">
        <v>349</v>
      </c>
      <c r="E89" t="s">
        <v>329</v>
      </c>
      <c r="F89" s="1" t="s">
        <v>344</v>
      </c>
      <c r="G89" s="1" t="s">
        <v>346</v>
      </c>
      <c r="H89" s="1" t="str">
        <f t="shared" si="1"/>
        <v>BtPlDw</v>
      </c>
      <c r="I89">
        <v>27.5</v>
      </c>
      <c r="J89">
        <v>3.9</v>
      </c>
      <c r="K89" s="4">
        <v>9.7699999999999992E-3</v>
      </c>
      <c r="L89" s="4">
        <v>3.06</v>
      </c>
    </row>
    <row r="90" spans="1:12" x14ac:dyDescent="0.3">
      <c r="A90" s="1" t="s">
        <v>24</v>
      </c>
      <c r="B90" s="2" t="s">
        <v>99</v>
      </c>
      <c r="C90" s="1">
        <v>30</v>
      </c>
      <c r="D90" s="1" t="s">
        <v>343</v>
      </c>
      <c r="E90" t="s">
        <v>330</v>
      </c>
      <c r="F90" s="1" t="s">
        <v>344</v>
      </c>
      <c r="G90" s="1" t="s">
        <v>345</v>
      </c>
      <c r="H90" s="5" t="str">
        <f t="shared" si="1"/>
        <v>BtPlAs</v>
      </c>
      <c r="I90">
        <v>27.5</v>
      </c>
      <c r="J90">
        <v>2</v>
      </c>
      <c r="K90" s="4">
        <v>1.4449999999999999E-2</v>
      </c>
      <c r="L90" s="4">
        <v>3.03</v>
      </c>
    </row>
    <row r="91" spans="1:12" x14ac:dyDescent="0.3">
      <c r="A91" s="1" t="s">
        <v>24</v>
      </c>
      <c r="B91" s="2" t="s">
        <v>100</v>
      </c>
      <c r="C91" s="1">
        <v>40</v>
      </c>
      <c r="D91" s="1" t="s">
        <v>343</v>
      </c>
      <c r="E91" t="s">
        <v>328</v>
      </c>
      <c r="F91" s="1" t="s">
        <v>344</v>
      </c>
      <c r="G91" s="1" t="s">
        <v>346</v>
      </c>
      <c r="H91" s="1" t="str">
        <f t="shared" si="1"/>
        <v>BtPlDw</v>
      </c>
      <c r="I91">
        <v>27.5</v>
      </c>
      <c r="J91">
        <v>2.6</v>
      </c>
      <c r="K91" s="4">
        <v>1.585E-2</v>
      </c>
      <c r="L91" s="4">
        <v>3.05</v>
      </c>
    </row>
    <row r="92" spans="1:12" x14ac:dyDescent="0.3">
      <c r="A92" s="1" t="s">
        <v>24</v>
      </c>
      <c r="B92" s="2" t="s">
        <v>101</v>
      </c>
      <c r="C92" s="1">
        <v>70</v>
      </c>
      <c r="D92" s="1" t="s">
        <v>343</v>
      </c>
      <c r="E92" t="s">
        <v>330</v>
      </c>
      <c r="F92" s="1" t="s">
        <v>344</v>
      </c>
      <c r="G92" s="1" t="s">
        <v>346</v>
      </c>
      <c r="H92" s="5" t="str">
        <f t="shared" si="1"/>
        <v>BtPlDw</v>
      </c>
      <c r="I92">
        <v>27.5</v>
      </c>
      <c r="J92">
        <v>2</v>
      </c>
      <c r="K92" s="4">
        <v>1.4449999999999999E-2</v>
      </c>
      <c r="L92" s="4">
        <v>3.03</v>
      </c>
    </row>
    <row r="93" spans="1:12" x14ac:dyDescent="0.3">
      <c r="A93" s="1" t="s">
        <v>0</v>
      </c>
      <c r="B93" s="2" t="s">
        <v>102</v>
      </c>
      <c r="C93" s="1">
        <v>12</v>
      </c>
      <c r="D93" s="1" t="s">
        <v>341</v>
      </c>
      <c r="E93" t="s">
        <v>329</v>
      </c>
      <c r="F93" s="1" t="s">
        <v>344</v>
      </c>
      <c r="G93" s="1" t="s">
        <v>346</v>
      </c>
      <c r="H93" s="1" t="str">
        <f t="shared" si="1"/>
        <v>BtPlDw</v>
      </c>
      <c r="I93">
        <v>27.5</v>
      </c>
      <c r="J93">
        <v>3.1</v>
      </c>
      <c r="K93" s="4">
        <v>2.138E-2</v>
      </c>
      <c r="L93" s="4">
        <v>3.08</v>
      </c>
    </row>
    <row r="94" spans="1:12" x14ac:dyDescent="0.3">
      <c r="A94" s="1" t="s">
        <v>0</v>
      </c>
      <c r="B94" s="2" t="s">
        <v>103</v>
      </c>
      <c r="C94" s="1">
        <v>9</v>
      </c>
      <c r="D94" s="1" t="s">
        <v>341</v>
      </c>
      <c r="E94" t="s">
        <v>328</v>
      </c>
      <c r="F94" s="1" t="s">
        <v>344</v>
      </c>
      <c r="G94" s="1" t="s">
        <v>346</v>
      </c>
      <c r="H94" s="5" t="str">
        <f t="shared" si="1"/>
        <v>BtPlDw</v>
      </c>
      <c r="I94">
        <v>27.5</v>
      </c>
      <c r="J94">
        <v>2.7</v>
      </c>
      <c r="K94" s="4">
        <v>1.738E-2</v>
      </c>
      <c r="L94" s="4">
        <v>3</v>
      </c>
    </row>
    <row r="95" spans="1:12" x14ac:dyDescent="0.3">
      <c r="A95" s="1" t="s">
        <v>0</v>
      </c>
      <c r="B95" s="2" t="s">
        <v>104</v>
      </c>
      <c r="C95" s="1">
        <v>9</v>
      </c>
      <c r="D95" s="1" t="s">
        <v>341</v>
      </c>
      <c r="E95" t="s">
        <v>329</v>
      </c>
      <c r="F95" s="1" t="s">
        <v>344</v>
      </c>
      <c r="G95" s="1" t="s">
        <v>346</v>
      </c>
      <c r="H95" s="1" t="str">
        <f t="shared" si="1"/>
        <v>BtPlDw</v>
      </c>
      <c r="I95">
        <v>27.5</v>
      </c>
      <c r="J95">
        <v>3.41</v>
      </c>
      <c r="K95" s="4">
        <v>1.4789999999999999E-2</v>
      </c>
      <c r="L95" s="4">
        <v>2.99</v>
      </c>
    </row>
    <row r="96" spans="1:12" x14ac:dyDescent="0.3">
      <c r="A96" s="1" t="s">
        <v>0</v>
      </c>
      <c r="B96" s="2" t="s">
        <v>105</v>
      </c>
      <c r="C96" s="1">
        <v>6</v>
      </c>
      <c r="D96" s="1" t="s">
        <v>341</v>
      </c>
      <c r="E96" t="s">
        <v>329</v>
      </c>
      <c r="F96" s="1" t="s">
        <v>344</v>
      </c>
      <c r="G96" s="1" t="s">
        <v>346</v>
      </c>
      <c r="H96" s="5" t="str">
        <f t="shared" si="1"/>
        <v>BtPlDw</v>
      </c>
      <c r="I96">
        <v>27.5</v>
      </c>
      <c r="J96">
        <v>3.4</v>
      </c>
      <c r="K96" s="4">
        <v>1.4789999999999999E-2</v>
      </c>
      <c r="L96" s="4">
        <v>2.99</v>
      </c>
    </row>
    <row r="97" spans="1:13" x14ac:dyDescent="0.3">
      <c r="A97" s="1" t="s">
        <v>0</v>
      </c>
      <c r="B97" s="2" t="s">
        <v>106</v>
      </c>
      <c r="C97" s="1">
        <v>17</v>
      </c>
      <c r="D97" s="1" t="s">
        <v>341</v>
      </c>
      <c r="E97" t="s">
        <v>328</v>
      </c>
      <c r="F97" s="1" t="s">
        <v>344</v>
      </c>
      <c r="G97" s="1" t="s">
        <v>346</v>
      </c>
      <c r="H97" s="1" t="str">
        <f t="shared" si="1"/>
        <v>BtPlDw</v>
      </c>
      <c r="I97">
        <v>27.5</v>
      </c>
      <c r="J97">
        <v>2.7</v>
      </c>
      <c r="K97" s="4">
        <v>1.4789999999999999E-2</v>
      </c>
      <c r="L97" s="4">
        <v>2.99</v>
      </c>
    </row>
    <row r="98" spans="1:13" x14ac:dyDescent="0.3">
      <c r="A98" s="1" t="s">
        <v>0</v>
      </c>
      <c r="B98" s="2" t="s">
        <v>107</v>
      </c>
      <c r="C98" s="1">
        <v>10.5</v>
      </c>
      <c r="D98" s="1" t="s">
        <v>341</v>
      </c>
      <c r="E98" t="s">
        <v>329</v>
      </c>
      <c r="F98" s="1" t="s">
        <v>344</v>
      </c>
      <c r="G98" t="s">
        <v>346</v>
      </c>
      <c r="H98" s="5" t="str">
        <f t="shared" si="1"/>
        <v>BtPlDw</v>
      </c>
      <c r="I98">
        <v>27.5</v>
      </c>
      <c r="J98">
        <v>3.4</v>
      </c>
      <c r="K98" s="4">
        <v>2.3439999999999999E-2</v>
      </c>
      <c r="L98" s="4">
        <v>3.04</v>
      </c>
    </row>
    <row r="99" spans="1:13" x14ac:dyDescent="0.3">
      <c r="A99" s="1" t="s">
        <v>0</v>
      </c>
      <c r="B99" s="2" t="s">
        <v>108</v>
      </c>
      <c r="C99" s="1">
        <v>10</v>
      </c>
      <c r="D99" s="1" t="s">
        <v>341</v>
      </c>
      <c r="E99" t="s">
        <v>329</v>
      </c>
      <c r="F99" s="1" t="s">
        <v>344</v>
      </c>
      <c r="G99" s="1" t="s">
        <v>346</v>
      </c>
      <c r="H99" s="1" t="str">
        <f t="shared" si="1"/>
        <v>BtPlDw</v>
      </c>
      <c r="I99">
        <v>27.5</v>
      </c>
      <c r="J99">
        <v>2.9</v>
      </c>
      <c r="K99" s="4">
        <v>2.138E-2</v>
      </c>
      <c r="L99" s="4">
        <v>2.9</v>
      </c>
    </row>
    <row r="100" spans="1:13" x14ac:dyDescent="0.3">
      <c r="A100" s="1" t="s">
        <v>0</v>
      </c>
      <c r="B100" s="2" t="s">
        <v>109</v>
      </c>
      <c r="C100" s="1">
        <v>13.5</v>
      </c>
      <c r="D100" s="1" t="s">
        <v>341</v>
      </c>
      <c r="E100" t="s">
        <v>329</v>
      </c>
      <c r="F100" s="1" t="s">
        <v>344</v>
      </c>
      <c r="G100" t="s">
        <v>346</v>
      </c>
      <c r="H100" s="5" t="str">
        <f t="shared" si="1"/>
        <v>BtPlDw</v>
      </c>
      <c r="I100">
        <v>27.5</v>
      </c>
      <c r="J100">
        <v>3.4</v>
      </c>
      <c r="K100" s="4">
        <v>1.4789999999999999E-2</v>
      </c>
      <c r="L100" s="4">
        <v>2.99</v>
      </c>
    </row>
    <row r="101" spans="1:13" x14ac:dyDescent="0.3">
      <c r="A101" s="1" t="s">
        <v>0</v>
      </c>
      <c r="B101" s="2" t="s">
        <v>110</v>
      </c>
      <c r="C101" s="1">
        <v>12.5</v>
      </c>
      <c r="D101" s="1" t="s">
        <v>343</v>
      </c>
      <c r="E101" t="s">
        <v>330</v>
      </c>
      <c r="F101" s="1" t="s">
        <v>344</v>
      </c>
      <c r="G101" s="1" t="s">
        <v>346</v>
      </c>
      <c r="H101" s="1" t="str">
        <f t="shared" si="1"/>
        <v>BtPlDw</v>
      </c>
      <c r="I101">
        <v>27.5</v>
      </c>
      <c r="J101">
        <v>2</v>
      </c>
      <c r="K101" s="4">
        <v>2.188E-2</v>
      </c>
      <c r="L101" s="4">
        <v>2.99</v>
      </c>
      <c r="M101" t="s">
        <v>425</v>
      </c>
    </row>
    <row r="102" spans="1:13" x14ac:dyDescent="0.3">
      <c r="A102" s="1" t="s">
        <v>0</v>
      </c>
      <c r="B102" s="2" t="s">
        <v>424</v>
      </c>
      <c r="C102" s="1">
        <f>(C101+C103)/2</f>
        <v>11.25</v>
      </c>
      <c r="D102" s="1" t="s">
        <v>343</v>
      </c>
      <c r="E102" t="s">
        <v>330</v>
      </c>
      <c r="F102" s="1" t="s">
        <v>344</v>
      </c>
      <c r="G102" s="1" t="s">
        <v>346</v>
      </c>
      <c r="H102" s="5" t="str">
        <f t="shared" si="1"/>
        <v>BtPlDw</v>
      </c>
      <c r="I102">
        <v>27.5</v>
      </c>
      <c r="J102">
        <v>2</v>
      </c>
      <c r="K102" s="4">
        <f>(K101+K103)/2</f>
        <v>1.8335000000000001E-2</v>
      </c>
      <c r="L102" s="4">
        <v>2.99</v>
      </c>
      <c r="M102" t="s">
        <v>426</v>
      </c>
    </row>
    <row r="103" spans="1:13" x14ac:dyDescent="0.3">
      <c r="A103" s="1" t="s">
        <v>0</v>
      </c>
      <c r="B103" s="2" t="s">
        <v>111</v>
      </c>
      <c r="C103" s="1">
        <v>10</v>
      </c>
      <c r="D103" s="1" t="s">
        <v>343</v>
      </c>
      <c r="E103" t="s">
        <v>330</v>
      </c>
      <c r="F103" s="1" t="s">
        <v>344</v>
      </c>
      <c r="G103" s="1" t="s">
        <v>346</v>
      </c>
      <c r="H103" s="1" t="str">
        <f t="shared" si="1"/>
        <v>BtPlDw</v>
      </c>
      <c r="I103">
        <v>27.5</v>
      </c>
      <c r="J103">
        <v>2.1</v>
      </c>
      <c r="K103" s="4">
        <v>1.4789999999999999E-2</v>
      </c>
      <c r="L103" s="4">
        <v>2.99</v>
      </c>
      <c r="M103" t="s">
        <v>415</v>
      </c>
    </row>
    <row r="104" spans="1:13" x14ac:dyDescent="0.3">
      <c r="A104" s="1" t="s">
        <v>24</v>
      </c>
      <c r="B104" s="2" t="s">
        <v>112</v>
      </c>
      <c r="C104" s="1">
        <v>12</v>
      </c>
      <c r="D104" s="1" t="s">
        <v>341</v>
      </c>
      <c r="E104" t="s">
        <v>329</v>
      </c>
      <c r="F104" s="1" t="s">
        <v>344</v>
      </c>
      <c r="G104" s="1" t="s">
        <v>345</v>
      </c>
      <c r="H104" s="5" t="str">
        <f t="shared" si="1"/>
        <v>BtPlAs</v>
      </c>
      <c r="I104">
        <v>27.5</v>
      </c>
      <c r="J104">
        <v>3.4</v>
      </c>
      <c r="K104" s="4">
        <v>1.66E-2</v>
      </c>
      <c r="L104" s="4">
        <v>2.95</v>
      </c>
    </row>
    <row r="105" spans="1:13" x14ac:dyDescent="0.3">
      <c r="A105" s="1" t="s">
        <v>113</v>
      </c>
      <c r="B105" s="2" t="s">
        <v>114</v>
      </c>
      <c r="C105" s="1">
        <v>10</v>
      </c>
      <c r="D105" s="1" t="s">
        <v>349</v>
      </c>
      <c r="E105" t="s">
        <v>331</v>
      </c>
      <c r="F105" s="1" t="s">
        <v>348</v>
      </c>
      <c r="G105" s="1" t="s">
        <v>346</v>
      </c>
      <c r="H105" s="1" t="str">
        <f t="shared" si="1"/>
        <v>BnthDw</v>
      </c>
      <c r="I105">
        <v>27.5</v>
      </c>
      <c r="J105">
        <v>4</v>
      </c>
      <c r="K105" s="4">
        <v>1.38E-2</v>
      </c>
      <c r="L105" s="4">
        <v>3.02</v>
      </c>
    </row>
    <row r="106" spans="1:13" x14ac:dyDescent="0.3">
      <c r="A106" s="1" t="s">
        <v>24</v>
      </c>
      <c r="B106" s="2" t="s">
        <v>115</v>
      </c>
      <c r="C106" s="1">
        <v>70</v>
      </c>
      <c r="D106" s="1" t="s">
        <v>349</v>
      </c>
      <c r="E106" t="s">
        <v>329</v>
      </c>
      <c r="F106" s="1" t="s">
        <v>344</v>
      </c>
      <c r="G106" s="1" t="s">
        <v>346</v>
      </c>
      <c r="H106" s="5" t="str">
        <f t="shared" si="1"/>
        <v>BtPlDw</v>
      </c>
      <c r="I106">
        <v>27.5</v>
      </c>
      <c r="J106">
        <v>3.7</v>
      </c>
      <c r="K106" s="4">
        <v>8.1300000000000001E-3</v>
      </c>
      <c r="L106" s="4">
        <v>3.12</v>
      </c>
    </row>
    <row r="107" spans="1:13" x14ac:dyDescent="0.3">
      <c r="A107" s="1" t="s">
        <v>24</v>
      </c>
      <c r="B107" s="2" t="s">
        <v>116</v>
      </c>
      <c r="C107" s="1">
        <v>20</v>
      </c>
      <c r="D107" s="1" t="s">
        <v>349</v>
      </c>
      <c r="E107" t="s">
        <v>329</v>
      </c>
      <c r="F107" s="1" t="s">
        <v>344</v>
      </c>
      <c r="G107" s="1" t="s">
        <v>346</v>
      </c>
      <c r="H107" s="1" t="str">
        <f t="shared" si="1"/>
        <v>BtPlDw</v>
      </c>
      <c r="I107">
        <v>27.5</v>
      </c>
      <c r="J107">
        <v>3.4</v>
      </c>
      <c r="K107" s="4">
        <v>9.7699999999999992E-3</v>
      </c>
      <c r="L107" s="4">
        <v>3.06</v>
      </c>
    </row>
    <row r="108" spans="1:13" x14ac:dyDescent="0.3">
      <c r="A108" s="1" t="s">
        <v>24</v>
      </c>
      <c r="B108" s="2" t="s">
        <v>117</v>
      </c>
      <c r="C108" s="1">
        <v>38</v>
      </c>
      <c r="D108" s="1" t="s">
        <v>349</v>
      </c>
      <c r="E108" t="s">
        <v>329</v>
      </c>
      <c r="F108" s="1" t="s">
        <v>344</v>
      </c>
      <c r="G108" s="1" t="s">
        <v>346</v>
      </c>
      <c r="H108" s="5" t="str">
        <f t="shared" si="1"/>
        <v>BtPlDw</v>
      </c>
      <c r="I108">
        <v>27.5</v>
      </c>
      <c r="J108">
        <v>3.4</v>
      </c>
      <c r="K108" s="4">
        <v>9.7699999999999992E-3</v>
      </c>
      <c r="L108" s="4">
        <v>3.06</v>
      </c>
    </row>
    <row r="109" spans="1:13" x14ac:dyDescent="0.3">
      <c r="A109" s="1" t="s">
        <v>24</v>
      </c>
      <c r="B109" s="2" t="s">
        <v>118</v>
      </c>
      <c r="C109" s="1">
        <v>60</v>
      </c>
      <c r="D109" s="1" t="s">
        <v>349</v>
      </c>
      <c r="E109" t="s">
        <v>329</v>
      </c>
      <c r="F109" s="1" t="s">
        <v>344</v>
      </c>
      <c r="G109" s="1" t="s">
        <v>346</v>
      </c>
      <c r="H109" s="1" t="str">
        <f t="shared" si="1"/>
        <v>BtPlDw</v>
      </c>
      <c r="I109">
        <v>27.5</v>
      </c>
      <c r="J109">
        <v>3.3</v>
      </c>
      <c r="K109" s="4">
        <v>9.7699999999999992E-3</v>
      </c>
      <c r="L109" s="4">
        <v>3.06</v>
      </c>
    </row>
    <row r="110" spans="1:13" x14ac:dyDescent="0.3">
      <c r="A110" s="1" t="s">
        <v>24</v>
      </c>
      <c r="B110" s="2" t="s">
        <v>119</v>
      </c>
      <c r="C110" s="1">
        <f>AVERAGE(C106:C109)</f>
        <v>47</v>
      </c>
      <c r="D110" s="1" t="s">
        <v>349</v>
      </c>
      <c r="E110" t="s">
        <v>329</v>
      </c>
      <c r="F110" s="1" t="s">
        <v>344</v>
      </c>
      <c r="G110" s="1" t="s">
        <v>346</v>
      </c>
      <c r="H110" s="5" t="str">
        <f t="shared" si="1"/>
        <v>BtPlDw</v>
      </c>
      <c r="I110">
        <v>27.5</v>
      </c>
      <c r="J110">
        <v>3.4</v>
      </c>
      <c r="K110" s="4">
        <v>9.7699999999999992E-3</v>
      </c>
      <c r="L110" s="4">
        <v>3.06</v>
      </c>
    </row>
    <row r="111" spans="1:13" x14ac:dyDescent="0.3">
      <c r="A111" s="1" t="s">
        <v>4</v>
      </c>
      <c r="B111" s="2" t="s">
        <v>120</v>
      </c>
      <c r="C111" s="1">
        <v>22</v>
      </c>
      <c r="D111" s="1" t="s">
        <v>343</v>
      </c>
      <c r="E111" t="s">
        <v>330</v>
      </c>
      <c r="F111" s="1" t="s">
        <v>344</v>
      </c>
      <c r="G111" s="1" t="s">
        <v>345</v>
      </c>
      <c r="H111" s="1" t="str">
        <f t="shared" si="1"/>
        <v>BtPlAs</v>
      </c>
      <c r="I111">
        <v>27.5</v>
      </c>
      <c r="J111">
        <v>2</v>
      </c>
      <c r="K111" s="4">
        <v>3.388E-2</v>
      </c>
      <c r="L111" s="4">
        <v>2.93</v>
      </c>
    </row>
    <row r="112" spans="1:13" x14ac:dyDescent="0.3">
      <c r="A112" s="1" t="s">
        <v>4</v>
      </c>
      <c r="B112" s="2" t="s">
        <v>121</v>
      </c>
      <c r="C112" s="1">
        <f>(C111+C113+C114)/3</f>
        <v>21.333333333333332</v>
      </c>
      <c r="D112" s="1" t="s">
        <v>343</v>
      </c>
      <c r="E112" t="s">
        <v>330</v>
      </c>
      <c r="F112" s="1" t="s">
        <v>344</v>
      </c>
      <c r="G112" s="1" t="s">
        <v>346</v>
      </c>
      <c r="H112" s="5" t="str">
        <f t="shared" si="1"/>
        <v>BtPlDw</v>
      </c>
      <c r="I112">
        <v>27.5</v>
      </c>
      <c r="J112">
        <v>2</v>
      </c>
      <c r="K112" s="4">
        <v>2.3439999999999999E-2</v>
      </c>
      <c r="L112" s="4">
        <v>2.97</v>
      </c>
    </row>
    <row r="113" spans="1:12" x14ac:dyDescent="0.3">
      <c r="A113" s="1" t="s">
        <v>4</v>
      </c>
      <c r="B113" s="2" t="s">
        <v>122</v>
      </c>
      <c r="C113" s="1">
        <v>26</v>
      </c>
      <c r="D113" s="1" t="s">
        <v>343</v>
      </c>
      <c r="E113" t="s">
        <v>330</v>
      </c>
      <c r="F113" s="1" t="s">
        <v>344</v>
      </c>
      <c r="G113" s="1" t="s">
        <v>346</v>
      </c>
      <c r="H113" s="1" t="str">
        <f t="shared" si="1"/>
        <v>BtPlDw</v>
      </c>
      <c r="I113">
        <v>27.5</v>
      </c>
      <c r="J113">
        <v>2</v>
      </c>
      <c r="K113" s="4">
        <v>2.3439999999999999E-2</v>
      </c>
      <c r="L113" s="4">
        <v>2.97</v>
      </c>
    </row>
    <row r="114" spans="1:12" x14ac:dyDescent="0.3">
      <c r="A114" s="1" t="s">
        <v>4</v>
      </c>
      <c r="B114" s="2" t="s">
        <v>123</v>
      </c>
      <c r="C114" s="1">
        <v>16</v>
      </c>
      <c r="D114" s="1" t="s">
        <v>343</v>
      </c>
      <c r="E114" t="s">
        <v>330</v>
      </c>
      <c r="F114" t="s">
        <v>344</v>
      </c>
      <c r="G114" s="4" t="s">
        <v>346</v>
      </c>
      <c r="H114" s="5" t="str">
        <f t="shared" si="1"/>
        <v>BtPlDw</v>
      </c>
      <c r="I114">
        <v>27.5</v>
      </c>
      <c r="J114">
        <v>2</v>
      </c>
      <c r="K114" s="4">
        <v>2.3439999999999999E-2</v>
      </c>
      <c r="L114" s="4">
        <v>2.97</v>
      </c>
    </row>
    <row r="115" spans="1:12" x14ac:dyDescent="0.3">
      <c r="A115" s="1" t="s">
        <v>0</v>
      </c>
      <c r="B115" s="2" t="s">
        <v>124</v>
      </c>
      <c r="C115" s="1">
        <v>10</v>
      </c>
      <c r="D115" s="1" t="s">
        <v>342</v>
      </c>
      <c r="E115" t="s">
        <v>329</v>
      </c>
      <c r="F115" s="1" t="s">
        <v>344</v>
      </c>
      <c r="G115" s="1" t="s">
        <v>346</v>
      </c>
      <c r="H115" s="1" t="str">
        <f t="shared" si="1"/>
        <v>BtPlDw</v>
      </c>
      <c r="I115">
        <v>27.5</v>
      </c>
      <c r="J115">
        <v>3.3</v>
      </c>
      <c r="K115" s="4">
        <v>2.239E-2</v>
      </c>
      <c r="L115" s="4">
        <v>2.98</v>
      </c>
    </row>
    <row r="116" spans="1:12" x14ac:dyDescent="0.3">
      <c r="A116" s="1" t="s">
        <v>0</v>
      </c>
      <c r="B116" s="2" t="s">
        <v>125</v>
      </c>
      <c r="C116" s="1">
        <v>7</v>
      </c>
      <c r="D116" s="1" t="s">
        <v>341</v>
      </c>
      <c r="E116" t="s">
        <v>328</v>
      </c>
      <c r="F116" s="1" t="s">
        <v>344</v>
      </c>
      <c r="G116" s="1" t="s">
        <v>346</v>
      </c>
      <c r="H116" s="5" t="str">
        <f t="shared" si="1"/>
        <v>BtPlDw</v>
      </c>
      <c r="I116">
        <v>27.5</v>
      </c>
      <c r="J116">
        <v>2.7</v>
      </c>
      <c r="K116" s="4">
        <v>1.4789999999999999E-2</v>
      </c>
      <c r="L116" s="4">
        <v>2.99</v>
      </c>
    </row>
    <row r="117" spans="1:12" x14ac:dyDescent="0.3">
      <c r="A117" s="1" t="s">
        <v>0</v>
      </c>
      <c r="B117" s="2" t="s">
        <v>126</v>
      </c>
      <c r="C117" s="1">
        <v>14</v>
      </c>
      <c r="D117" s="1" t="s">
        <v>342</v>
      </c>
      <c r="E117" t="s">
        <v>329</v>
      </c>
      <c r="F117" s="1" t="s">
        <v>344</v>
      </c>
      <c r="G117" s="4" t="s">
        <v>346</v>
      </c>
      <c r="H117" s="1" t="str">
        <f t="shared" si="1"/>
        <v>BtPlDw</v>
      </c>
      <c r="I117">
        <v>27.5</v>
      </c>
      <c r="J117">
        <v>2.8</v>
      </c>
      <c r="K117" s="4">
        <v>3.388E-2</v>
      </c>
      <c r="L117" s="4">
        <v>3</v>
      </c>
    </row>
    <row r="118" spans="1:12" x14ac:dyDescent="0.3">
      <c r="A118" s="1" t="s">
        <v>127</v>
      </c>
      <c r="B118" s="2" t="s">
        <v>128</v>
      </c>
      <c r="C118" s="1">
        <v>100</v>
      </c>
      <c r="D118" s="1" t="s">
        <v>347</v>
      </c>
      <c r="E118" t="s">
        <v>329</v>
      </c>
      <c r="F118" s="1" t="s">
        <v>344</v>
      </c>
      <c r="G118" s="1" t="s">
        <v>346</v>
      </c>
      <c r="H118" s="5" t="str">
        <f t="shared" si="1"/>
        <v>BtPlDw</v>
      </c>
      <c r="I118">
        <v>27.5</v>
      </c>
      <c r="J118">
        <v>3.7</v>
      </c>
      <c r="K118" s="4">
        <v>0.01</v>
      </c>
      <c r="L118" s="4">
        <v>3</v>
      </c>
    </row>
    <row r="119" spans="1:12" x14ac:dyDescent="0.3">
      <c r="A119" s="1" t="s">
        <v>127</v>
      </c>
      <c r="B119" s="2" t="s">
        <v>427</v>
      </c>
      <c r="C119" s="1">
        <v>100</v>
      </c>
      <c r="D119" s="1" t="s">
        <v>347</v>
      </c>
      <c r="E119" t="s">
        <v>329</v>
      </c>
      <c r="F119" s="1" t="s">
        <v>344</v>
      </c>
      <c r="G119" s="1" t="s">
        <v>346</v>
      </c>
      <c r="H119" s="1" t="str">
        <f t="shared" si="1"/>
        <v>BtPlDw</v>
      </c>
      <c r="I119">
        <v>27.5</v>
      </c>
      <c r="J119">
        <v>3.7</v>
      </c>
      <c r="K119" s="4">
        <v>1.95E-2</v>
      </c>
      <c r="L119" s="4">
        <v>2.95</v>
      </c>
    </row>
    <row r="120" spans="1:12" x14ac:dyDescent="0.3">
      <c r="A120" s="1" t="s">
        <v>129</v>
      </c>
      <c r="B120" s="2" t="s">
        <v>130</v>
      </c>
      <c r="C120" s="1">
        <v>91</v>
      </c>
      <c r="D120" s="1" t="s">
        <v>349</v>
      </c>
      <c r="E120" t="s">
        <v>329</v>
      </c>
      <c r="F120" s="1" t="s">
        <v>348</v>
      </c>
      <c r="G120" s="1" t="s">
        <v>345</v>
      </c>
      <c r="H120" s="5" t="str">
        <f t="shared" si="1"/>
        <v>BnthAs</v>
      </c>
      <c r="I120">
        <v>27.5</v>
      </c>
      <c r="J120">
        <v>3.7</v>
      </c>
      <c r="K120" s="4">
        <v>8.7099999999999997E-2</v>
      </c>
      <c r="L120" s="4">
        <v>2.76</v>
      </c>
    </row>
    <row r="121" spans="1:12" x14ac:dyDescent="0.3">
      <c r="A121" s="1" t="s">
        <v>24</v>
      </c>
      <c r="B121" s="2" t="s">
        <v>131</v>
      </c>
      <c r="C121" s="1">
        <v>54</v>
      </c>
      <c r="D121" s="1" t="s">
        <v>347</v>
      </c>
      <c r="E121" t="s">
        <v>331</v>
      </c>
      <c r="F121" s="1" t="s">
        <v>344</v>
      </c>
      <c r="G121" s="1" t="s">
        <v>346</v>
      </c>
      <c r="H121" s="1" t="str">
        <f t="shared" si="1"/>
        <v>BtPlDw</v>
      </c>
      <c r="I121">
        <v>27.5</v>
      </c>
      <c r="J121">
        <v>4</v>
      </c>
      <c r="K121" s="4">
        <v>2.0889999999999999E-2</v>
      </c>
      <c r="L121" s="4">
        <v>2.97</v>
      </c>
    </row>
    <row r="122" spans="1:12" x14ac:dyDescent="0.3">
      <c r="A122" s="1" t="s">
        <v>15</v>
      </c>
      <c r="B122" s="2" t="s">
        <v>132</v>
      </c>
      <c r="C122" s="1">
        <v>120</v>
      </c>
      <c r="D122" s="1" t="s">
        <v>347</v>
      </c>
      <c r="E122" t="s">
        <v>331</v>
      </c>
      <c r="F122" s="1" t="s">
        <v>344</v>
      </c>
      <c r="G122" s="1" t="s">
        <v>346</v>
      </c>
      <c r="H122" s="5" t="str">
        <f t="shared" si="1"/>
        <v>BtPlDw</v>
      </c>
      <c r="I122">
        <v>27.5</v>
      </c>
      <c r="J122">
        <v>4.0999999999999996</v>
      </c>
      <c r="K122" s="4">
        <v>1.023E-2</v>
      </c>
      <c r="L122" s="4">
        <v>3.04</v>
      </c>
    </row>
    <row r="123" spans="1:12" x14ac:dyDescent="0.3">
      <c r="A123" s="1" t="s">
        <v>133</v>
      </c>
      <c r="B123" s="2" t="s">
        <v>134</v>
      </c>
      <c r="C123" s="1">
        <v>100</v>
      </c>
      <c r="D123" s="1" t="s">
        <v>347</v>
      </c>
      <c r="E123" t="s">
        <v>331</v>
      </c>
      <c r="F123" s="1" t="s">
        <v>350</v>
      </c>
      <c r="G123" s="1" t="s">
        <v>345</v>
      </c>
      <c r="H123" s="1" t="str">
        <f t="shared" si="1"/>
        <v>PelgAs</v>
      </c>
      <c r="I123">
        <v>27.5</v>
      </c>
      <c r="J123">
        <v>4.5</v>
      </c>
      <c r="K123" s="4">
        <v>9.5499999999999995E-3</v>
      </c>
      <c r="L123" s="4">
        <v>3.06</v>
      </c>
    </row>
    <row r="124" spans="1:12" x14ac:dyDescent="0.3">
      <c r="A124" s="1" t="s">
        <v>37</v>
      </c>
      <c r="B124" s="2" t="s">
        <v>135</v>
      </c>
      <c r="C124" s="1">
        <v>14.5</v>
      </c>
      <c r="D124" s="1" t="s">
        <v>352</v>
      </c>
      <c r="E124" t="s">
        <v>331</v>
      </c>
      <c r="F124" s="1" t="s">
        <v>348</v>
      </c>
      <c r="G124" s="1" t="s">
        <v>346</v>
      </c>
      <c r="H124" s="5" t="str">
        <f t="shared" si="1"/>
        <v>BnthDw</v>
      </c>
      <c r="I124">
        <v>27.5</v>
      </c>
      <c r="J124">
        <v>4.3</v>
      </c>
      <c r="K124" s="4">
        <v>1.9949999999999999E-2</v>
      </c>
      <c r="L124" s="4">
        <v>3.01</v>
      </c>
    </row>
    <row r="125" spans="1:12" x14ac:dyDescent="0.3">
      <c r="A125" s="1" t="s">
        <v>136</v>
      </c>
      <c r="B125" s="2" t="s">
        <v>137</v>
      </c>
      <c r="C125" s="1">
        <v>160</v>
      </c>
      <c r="D125" s="1" t="s">
        <v>347</v>
      </c>
      <c r="E125" t="s">
        <v>331</v>
      </c>
      <c r="F125" s="1" t="s">
        <v>344</v>
      </c>
      <c r="G125" s="1" t="s">
        <v>345</v>
      </c>
      <c r="H125" s="1" t="str">
        <f t="shared" si="1"/>
        <v>BtPlAs</v>
      </c>
      <c r="I125">
        <v>27.5</v>
      </c>
      <c r="J125">
        <v>4.3</v>
      </c>
      <c r="K125" s="4">
        <v>1.82E-3</v>
      </c>
      <c r="L125" s="4">
        <v>2.96</v>
      </c>
    </row>
    <row r="126" spans="1:12" x14ac:dyDescent="0.3">
      <c r="A126" s="1" t="s">
        <v>76</v>
      </c>
      <c r="B126" s="2" t="s">
        <v>138</v>
      </c>
      <c r="C126" s="1">
        <v>22</v>
      </c>
      <c r="D126" s="1" t="s">
        <v>349</v>
      </c>
      <c r="E126" t="s">
        <v>329</v>
      </c>
      <c r="F126" s="1" t="s">
        <v>344</v>
      </c>
      <c r="G126" s="1" t="s">
        <v>346</v>
      </c>
      <c r="H126" s="5" t="str">
        <f t="shared" si="1"/>
        <v>BtPlDw</v>
      </c>
      <c r="I126">
        <v>27.5</v>
      </c>
      <c r="J126">
        <v>3.1</v>
      </c>
      <c r="K126" s="4">
        <v>2.239E-2</v>
      </c>
      <c r="L126" s="4">
        <v>3.02</v>
      </c>
    </row>
    <row r="127" spans="1:12" x14ac:dyDescent="0.3">
      <c r="A127" s="1" t="s">
        <v>64</v>
      </c>
      <c r="B127" s="2" t="s">
        <v>139</v>
      </c>
      <c r="C127" s="1">
        <v>120</v>
      </c>
      <c r="D127" s="1" t="s">
        <v>349</v>
      </c>
      <c r="E127" t="s">
        <v>329</v>
      </c>
      <c r="F127" s="1" t="s">
        <v>350</v>
      </c>
      <c r="G127" s="1" t="s">
        <v>345</v>
      </c>
      <c r="H127" s="1" t="str">
        <f t="shared" si="1"/>
        <v>PelgAs</v>
      </c>
      <c r="I127">
        <v>27.5</v>
      </c>
      <c r="J127">
        <v>3.8</v>
      </c>
      <c r="K127" s="4">
        <v>1.349E-2</v>
      </c>
      <c r="L127" s="4">
        <v>2.96</v>
      </c>
    </row>
    <row r="128" spans="1:12" x14ac:dyDescent="0.3">
      <c r="A128" s="1" t="s">
        <v>24</v>
      </c>
      <c r="B128" s="2" t="s">
        <v>140</v>
      </c>
      <c r="C128" s="1">
        <v>32</v>
      </c>
      <c r="D128" s="1" t="s">
        <v>349</v>
      </c>
      <c r="E128" t="s">
        <v>329</v>
      </c>
      <c r="F128" s="1" t="s">
        <v>344</v>
      </c>
      <c r="G128" s="4" t="s">
        <v>346</v>
      </c>
      <c r="H128" s="5" t="str">
        <f t="shared" si="1"/>
        <v>BtPlDw</v>
      </c>
      <c r="I128">
        <v>27.5</v>
      </c>
      <c r="J128">
        <v>3.5</v>
      </c>
      <c r="K128" s="4">
        <v>9.5499999999999995E-3</v>
      </c>
      <c r="L128" s="4">
        <v>3.07</v>
      </c>
    </row>
    <row r="129" spans="1:12" x14ac:dyDescent="0.3">
      <c r="A129" s="1" t="s">
        <v>141</v>
      </c>
      <c r="B129" s="2" t="s">
        <v>142</v>
      </c>
      <c r="C129" s="1">
        <v>150</v>
      </c>
      <c r="D129" s="1" t="s">
        <v>349</v>
      </c>
      <c r="E129" t="s">
        <v>329</v>
      </c>
      <c r="F129" s="1" t="s">
        <v>348</v>
      </c>
      <c r="G129" s="1" t="s">
        <v>346</v>
      </c>
      <c r="H129" s="1" t="str">
        <f t="shared" si="1"/>
        <v>BnthDw</v>
      </c>
      <c r="I129">
        <v>27.5</v>
      </c>
      <c r="J129">
        <v>3.4</v>
      </c>
      <c r="K129" s="4">
        <v>5.0000000000000001E-4</v>
      </c>
      <c r="L129" s="4">
        <v>3.26</v>
      </c>
    </row>
    <row r="130" spans="1:12" x14ac:dyDescent="0.3">
      <c r="A130" s="1" t="s">
        <v>141</v>
      </c>
      <c r="B130" s="2" t="s">
        <v>143</v>
      </c>
      <c r="C130" s="1">
        <v>65</v>
      </c>
      <c r="D130" s="1" t="s">
        <v>347</v>
      </c>
      <c r="E130" t="s">
        <v>331</v>
      </c>
      <c r="F130" s="1" t="s">
        <v>348</v>
      </c>
      <c r="G130" t="s">
        <v>346</v>
      </c>
      <c r="H130" s="5" t="str">
        <f t="shared" si="1"/>
        <v>BnthDw</v>
      </c>
      <c r="I130">
        <v>27.5</v>
      </c>
      <c r="J130">
        <v>4</v>
      </c>
      <c r="K130" s="4">
        <v>4.8000000000000001E-4</v>
      </c>
      <c r="L130" s="4">
        <v>3.28</v>
      </c>
    </row>
    <row r="131" spans="1:12" x14ac:dyDescent="0.3">
      <c r="A131" s="1" t="s">
        <v>141</v>
      </c>
      <c r="B131" s="2" t="s">
        <v>144</v>
      </c>
      <c r="C131" s="1">
        <v>120</v>
      </c>
      <c r="D131" s="1" t="s">
        <v>347</v>
      </c>
      <c r="E131" t="s">
        <v>331</v>
      </c>
      <c r="F131" s="1" t="s">
        <v>348</v>
      </c>
      <c r="G131" s="1" t="s">
        <v>346</v>
      </c>
      <c r="H131" s="1" t="str">
        <f t="shared" si="1"/>
        <v>BnthDw</v>
      </c>
      <c r="I131">
        <v>27.5</v>
      </c>
      <c r="J131">
        <v>4</v>
      </c>
      <c r="K131" s="4">
        <v>5.9000000000000003E-4</v>
      </c>
      <c r="L131" s="4">
        <v>3.32</v>
      </c>
    </row>
    <row r="132" spans="1:12" x14ac:dyDescent="0.3">
      <c r="A132" s="1" t="s">
        <v>141</v>
      </c>
      <c r="B132" s="2" t="s">
        <v>145</v>
      </c>
      <c r="C132" s="1">
        <f>AVERAGE(C129:C131)</f>
        <v>111.66666666666667</v>
      </c>
      <c r="D132" s="1" t="s">
        <v>347</v>
      </c>
      <c r="E132" t="s">
        <v>331</v>
      </c>
      <c r="F132" s="1" t="s">
        <v>348</v>
      </c>
      <c r="G132" s="1" t="s">
        <v>346</v>
      </c>
      <c r="H132" s="5" t="str">
        <f t="shared" ref="H132:H195" si="2">F132&amp;""&amp;G132</f>
        <v>BnthDw</v>
      </c>
      <c r="I132">
        <v>27.5</v>
      </c>
      <c r="J132">
        <v>4</v>
      </c>
      <c r="K132" s="4">
        <v>4.8000000000000001E-4</v>
      </c>
      <c r="L132" s="4">
        <v>3.28</v>
      </c>
    </row>
    <row r="133" spans="1:12" x14ac:dyDescent="0.3">
      <c r="A133" s="1" t="s">
        <v>24</v>
      </c>
      <c r="B133" s="2" t="s">
        <v>146</v>
      </c>
      <c r="C133" s="1">
        <v>13</v>
      </c>
      <c r="D133" s="1" t="s">
        <v>349</v>
      </c>
      <c r="E133" t="s">
        <v>329</v>
      </c>
      <c r="F133" s="1" t="s">
        <v>344</v>
      </c>
      <c r="G133" s="1" t="s">
        <v>345</v>
      </c>
      <c r="H133" s="1" t="str">
        <f t="shared" si="2"/>
        <v>BtPlAs</v>
      </c>
      <c r="I133">
        <v>27.5</v>
      </c>
      <c r="J133">
        <v>3.4</v>
      </c>
      <c r="K133" s="4">
        <v>0.01</v>
      </c>
      <c r="L133" s="4">
        <v>3.08</v>
      </c>
    </row>
    <row r="134" spans="1:12" x14ac:dyDescent="0.3">
      <c r="A134" s="1" t="s">
        <v>24</v>
      </c>
      <c r="B134" s="2" t="s">
        <v>147</v>
      </c>
      <c r="C134" s="1">
        <v>27</v>
      </c>
      <c r="D134" s="1" t="s">
        <v>349</v>
      </c>
      <c r="E134" t="s">
        <v>329</v>
      </c>
      <c r="F134" s="1" t="s">
        <v>344</v>
      </c>
      <c r="G134" s="1" t="s">
        <v>345</v>
      </c>
      <c r="H134" s="5" t="str">
        <f t="shared" si="2"/>
        <v>BtPlAs</v>
      </c>
      <c r="I134">
        <v>27.5</v>
      </c>
      <c r="J134">
        <v>3.4</v>
      </c>
      <c r="K134" s="4">
        <v>9.7699999999999992E-3</v>
      </c>
      <c r="L134" s="4">
        <v>3.08</v>
      </c>
    </row>
    <row r="135" spans="1:12" x14ac:dyDescent="0.3">
      <c r="A135" s="1" t="s">
        <v>24</v>
      </c>
      <c r="B135" s="2" t="s">
        <v>148</v>
      </c>
      <c r="C135" s="1">
        <v>12</v>
      </c>
      <c r="D135" s="1" t="s">
        <v>349</v>
      </c>
      <c r="E135" t="s">
        <v>329</v>
      </c>
      <c r="F135" s="1" t="s">
        <v>344</v>
      </c>
      <c r="G135" s="1" t="s">
        <v>345</v>
      </c>
      <c r="H135" s="1" t="str">
        <f t="shared" si="2"/>
        <v>BtPlAs</v>
      </c>
      <c r="I135">
        <v>27.5</v>
      </c>
      <c r="J135">
        <v>3.3</v>
      </c>
      <c r="K135" s="4">
        <v>0.01</v>
      </c>
      <c r="L135" s="4">
        <v>3.08</v>
      </c>
    </row>
    <row r="136" spans="1:12" x14ac:dyDescent="0.3">
      <c r="A136" s="1" t="s">
        <v>24</v>
      </c>
      <c r="B136" s="2" t="s">
        <v>149</v>
      </c>
      <c r="C136" s="1">
        <v>14</v>
      </c>
      <c r="D136" s="1" t="s">
        <v>349</v>
      </c>
      <c r="E136" t="s">
        <v>329</v>
      </c>
      <c r="F136" s="1" t="s">
        <v>344</v>
      </c>
      <c r="G136" s="1" t="s">
        <v>345</v>
      </c>
      <c r="H136" s="5" t="str">
        <f t="shared" si="2"/>
        <v>BtPlAs</v>
      </c>
      <c r="I136">
        <v>27.5</v>
      </c>
      <c r="J136">
        <v>3.4</v>
      </c>
      <c r="K136" s="4">
        <v>9.5499999999999995E-3</v>
      </c>
      <c r="L136" s="4">
        <v>3.07</v>
      </c>
    </row>
    <row r="137" spans="1:12" x14ac:dyDescent="0.3">
      <c r="A137" s="1" t="s">
        <v>24</v>
      </c>
      <c r="B137" s="2" t="s">
        <v>150</v>
      </c>
      <c r="C137" s="1">
        <v>20</v>
      </c>
      <c r="D137" s="1" t="s">
        <v>349</v>
      </c>
      <c r="E137" t="s">
        <v>329</v>
      </c>
      <c r="F137" s="1" t="s">
        <v>344</v>
      </c>
      <c r="G137" s="1" t="s">
        <v>345</v>
      </c>
      <c r="H137" s="1" t="str">
        <f t="shared" si="2"/>
        <v>BtPlAs</v>
      </c>
      <c r="I137">
        <v>27.5</v>
      </c>
      <c r="J137">
        <v>3.5</v>
      </c>
      <c r="K137" s="4">
        <v>1.023E-2</v>
      </c>
      <c r="L137" s="4">
        <v>3.14</v>
      </c>
    </row>
    <row r="138" spans="1:12" x14ac:dyDescent="0.3">
      <c r="A138" s="1" t="s">
        <v>24</v>
      </c>
      <c r="B138" s="2" t="s">
        <v>151</v>
      </c>
      <c r="C138" s="1">
        <v>30</v>
      </c>
      <c r="D138" s="1" t="s">
        <v>349</v>
      </c>
      <c r="E138" t="s">
        <v>329</v>
      </c>
      <c r="F138" s="1" t="s">
        <v>344</v>
      </c>
      <c r="G138" s="1" t="s">
        <v>346</v>
      </c>
      <c r="H138" s="5" t="str">
        <f t="shared" si="2"/>
        <v>BtPlDw</v>
      </c>
      <c r="I138">
        <v>27.5</v>
      </c>
      <c r="J138">
        <v>3.5</v>
      </c>
      <c r="K138" s="4">
        <v>9.7699999999999992E-3</v>
      </c>
      <c r="L138" s="4">
        <v>3.06</v>
      </c>
    </row>
    <row r="139" spans="1:12" x14ac:dyDescent="0.3">
      <c r="A139" s="1" t="s">
        <v>24</v>
      </c>
      <c r="B139" s="2" t="s">
        <v>152</v>
      </c>
      <c r="C139" s="1">
        <v>37</v>
      </c>
      <c r="D139" s="1" t="s">
        <v>349</v>
      </c>
      <c r="E139" t="s">
        <v>329</v>
      </c>
      <c r="F139" s="1" t="s">
        <v>344</v>
      </c>
      <c r="G139" s="1" t="s">
        <v>346</v>
      </c>
      <c r="H139" s="1" t="str">
        <f t="shared" si="2"/>
        <v>BtPlDw</v>
      </c>
      <c r="I139">
        <v>27.5</v>
      </c>
      <c r="J139">
        <v>3.6</v>
      </c>
      <c r="K139" s="4">
        <v>1.2019999999999999E-2</v>
      </c>
      <c r="L139" s="4">
        <v>3.06</v>
      </c>
    </row>
    <row r="140" spans="1:12" x14ac:dyDescent="0.3">
      <c r="A140" s="1" t="s">
        <v>76</v>
      </c>
      <c r="B140" s="2" t="s">
        <v>153</v>
      </c>
      <c r="C140" s="1">
        <v>25</v>
      </c>
      <c r="D140" s="1" t="s">
        <v>341</v>
      </c>
      <c r="E140" t="s">
        <v>329</v>
      </c>
      <c r="F140" s="1" t="s">
        <v>344</v>
      </c>
      <c r="G140" s="1" t="s">
        <v>346</v>
      </c>
      <c r="H140" s="5" t="str">
        <f t="shared" si="2"/>
        <v>BtPlDw</v>
      </c>
      <c r="I140">
        <v>27.5</v>
      </c>
      <c r="J140">
        <v>3.5</v>
      </c>
      <c r="K140" s="4">
        <v>2.291E-2</v>
      </c>
      <c r="L140" s="4">
        <v>3.04</v>
      </c>
    </row>
    <row r="141" spans="1:12" x14ac:dyDescent="0.3">
      <c r="A141" s="1" t="s">
        <v>76</v>
      </c>
      <c r="B141" s="2" t="s">
        <v>154</v>
      </c>
      <c r="C141" s="1">
        <v>24</v>
      </c>
      <c r="D141" s="1" t="s">
        <v>349</v>
      </c>
      <c r="E141" t="s">
        <v>329</v>
      </c>
      <c r="F141" s="1" t="s">
        <v>344</v>
      </c>
      <c r="G141" s="1" t="s">
        <v>346</v>
      </c>
      <c r="H141" s="1" t="str">
        <f t="shared" si="2"/>
        <v>BtPlDw</v>
      </c>
      <c r="I141">
        <v>27.5</v>
      </c>
      <c r="J141">
        <v>3.5</v>
      </c>
      <c r="K141" s="4">
        <v>2.0420000000000001E-2</v>
      </c>
      <c r="L141" s="4">
        <v>3.05</v>
      </c>
    </row>
    <row r="142" spans="1:12" x14ac:dyDescent="0.3">
      <c r="A142" s="1" t="s">
        <v>155</v>
      </c>
      <c r="B142" s="2" t="s">
        <v>156</v>
      </c>
      <c r="C142" s="1">
        <v>50.7</v>
      </c>
      <c r="D142" s="1" t="s">
        <v>347</v>
      </c>
      <c r="E142" t="s">
        <v>329</v>
      </c>
      <c r="F142" s="1" t="s">
        <v>344</v>
      </c>
      <c r="G142" s="1" t="s">
        <v>346</v>
      </c>
      <c r="H142" s="5" t="str">
        <f t="shared" si="2"/>
        <v>BtPlDw</v>
      </c>
      <c r="I142">
        <v>27.5</v>
      </c>
      <c r="J142">
        <v>3.6</v>
      </c>
      <c r="K142" s="4">
        <v>1.585E-2</v>
      </c>
      <c r="L142" s="4">
        <v>2.89</v>
      </c>
    </row>
    <row r="143" spans="1:12" x14ac:dyDescent="0.3">
      <c r="A143" s="1" t="s">
        <v>24</v>
      </c>
      <c r="B143" s="2" t="s">
        <v>157</v>
      </c>
      <c r="C143" s="1">
        <v>75</v>
      </c>
      <c r="D143" s="1" t="s">
        <v>343</v>
      </c>
      <c r="E143" t="s">
        <v>330</v>
      </c>
      <c r="F143" s="1" t="s">
        <v>344</v>
      </c>
      <c r="G143" s="1" t="s">
        <v>346</v>
      </c>
      <c r="H143" s="1" t="str">
        <f t="shared" si="2"/>
        <v>BtPlDw</v>
      </c>
      <c r="I143">
        <v>27.5</v>
      </c>
      <c r="J143">
        <v>2</v>
      </c>
      <c r="K143" s="4">
        <v>1.349E-2</v>
      </c>
      <c r="L143" s="4">
        <v>2.89</v>
      </c>
    </row>
    <row r="144" spans="1:12" x14ac:dyDescent="0.3">
      <c r="A144" s="1" t="s">
        <v>24</v>
      </c>
      <c r="B144" s="2" t="s">
        <v>158</v>
      </c>
      <c r="C144" s="1">
        <v>40</v>
      </c>
      <c r="D144" s="1" t="s">
        <v>347</v>
      </c>
      <c r="E144" t="s">
        <v>331</v>
      </c>
      <c r="F144" s="1" t="s">
        <v>344</v>
      </c>
      <c r="G144" s="1" t="s">
        <v>346</v>
      </c>
      <c r="H144" s="5" t="str">
        <f t="shared" si="2"/>
        <v>BtPlDw</v>
      </c>
      <c r="I144">
        <v>27.5</v>
      </c>
      <c r="J144">
        <v>4.2</v>
      </c>
      <c r="K144" s="4">
        <v>9.7699999999999995E-2</v>
      </c>
      <c r="L144" s="4">
        <v>3.06</v>
      </c>
    </row>
    <row r="145" spans="1:13" x14ac:dyDescent="0.3">
      <c r="A145" s="1" t="s">
        <v>159</v>
      </c>
      <c r="B145" s="2" t="s">
        <v>160</v>
      </c>
      <c r="C145" s="1">
        <v>25</v>
      </c>
      <c r="D145" s="1" t="s">
        <v>347</v>
      </c>
      <c r="E145" t="s">
        <v>331</v>
      </c>
      <c r="F145" s="1" t="s">
        <v>348</v>
      </c>
      <c r="G145" s="1" t="s">
        <v>345</v>
      </c>
      <c r="H145" s="1" t="str">
        <f t="shared" si="2"/>
        <v>BnthAs</v>
      </c>
      <c r="I145">
        <v>27.5</v>
      </c>
      <c r="J145">
        <v>4.0999999999999996</v>
      </c>
      <c r="K145" s="4">
        <v>1.1220000000000001E-2</v>
      </c>
      <c r="L145" s="4">
        <v>3.09</v>
      </c>
    </row>
    <row r="146" spans="1:13" x14ac:dyDescent="0.3">
      <c r="A146" s="1" t="s">
        <v>161</v>
      </c>
      <c r="B146" s="2" t="s">
        <v>162</v>
      </c>
      <c r="C146" s="1">
        <v>50.7</v>
      </c>
      <c r="D146" s="1" t="s">
        <v>351</v>
      </c>
      <c r="E146" t="s">
        <v>329</v>
      </c>
      <c r="F146" s="1" t="s">
        <v>350</v>
      </c>
      <c r="G146" s="1" t="s">
        <v>345</v>
      </c>
      <c r="H146" s="5" t="str">
        <f t="shared" si="2"/>
        <v>PelgAs</v>
      </c>
      <c r="I146">
        <v>27.5</v>
      </c>
      <c r="J146">
        <v>2.9</v>
      </c>
      <c r="K146" s="4">
        <v>1.8200000000000001E-2</v>
      </c>
      <c r="L146" s="4">
        <v>3.03</v>
      </c>
      <c r="M146" t="s">
        <v>426</v>
      </c>
    </row>
    <row r="147" spans="1:13" x14ac:dyDescent="0.3">
      <c r="A147" s="1" t="s">
        <v>161</v>
      </c>
      <c r="B147" s="2" t="s">
        <v>163</v>
      </c>
      <c r="C147" s="1">
        <f>AVERAGE(C146,C148)</f>
        <v>60.35</v>
      </c>
      <c r="D147" s="1" t="s">
        <v>342</v>
      </c>
      <c r="E147" t="s">
        <v>330</v>
      </c>
      <c r="F147" s="1" t="s">
        <v>350</v>
      </c>
      <c r="G147" s="1" t="s">
        <v>345</v>
      </c>
      <c r="H147" s="1" t="str">
        <f t="shared" si="2"/>
        <v>PelgAs</v>
      </c>
      <c r="I147">
        <v>27.5</v>
      </c>
      <c r="J147">
        <v>2</v>
      </c>
      <c r="K147" s="4">
        <f>(K146+K148)/2</f>
        <v>1.7590000000000001E-2</v>
      </c>
      <c r="L147" s="4">
        <f>(L146+L148)/2</f>
        <v>3.0149999999999997</v>
      </c>
    </row>
    <row r="148" spans="1:13" x14ac:dyDescent="0.3">
      <c r="A148" s="1" t="s">
        <v>161</v>
      </c>
      <c r="B148" s="2" t="s">
        <v>164</v>
      </c>
      <c r="C148" s="1">
        <v>70</v>
      </c>
      <c r="D148" s="1" t="s">
        <v>342</v>
      </c>
      <c r="E148" t="s">
        <v>330</v>
      </c>
      <c r="F148" s="1" t="s">
        <v>350</v>
      </c>
      <c r="G148" s="1" t="s">
        <v>345</v>
      </c>
      <c r="H148" s="5" t="str">
        <f t="shared" si="2"/>
        <v>PelgAs</v>
      </c>
      <c r="I148">
        <v>27.5</v>
      </c>
      <c r="J148">
        <v>2</v>
      </c>
      <c r="K148" s="4">
        <v>1.6979999999999999E-2</v>
      </c>
      <c r="L148" s="4">
        <v>3</v>
      </c>
    </row>
    <row r="149" spans="1:13" x14ac:dyDescent="0.3">
      <c r="A149" s="1" t="s">
        <v>24</v>
      </c>
      <c r="B149" s="2" t="s">
        <v>165</v>
      </c>
      <c r="C149" s="1">
        <v>17.5</v>
      </c>
      <c r="D149" s="1" t="s">
        <v>352</v>
      </c>
      <c r="E149" t="s">
        <v>329</v>
      </c>
      <c r="F149" s="1" t="s">
        <v>344</v>
      </c>
      <c r="G149" s="1" t="s">
        <v>346</v>
      </c>
      <c r="H149" s="1" t="str">
        <f t="shared" si="2"/>
        <v>BtPlDw</v>
      </c>
      <c r="I149">
        <v>27.5</v>
      </c>
      <c r="J149">
        <v>3.3</v>
      </c>
      <c r="K149" s="4">
        <v>9.5499999999999995E-3</v>
      </c>
      <c r="L149" s="4">
        <v>3.07</v>
      </c>
    </row>
    <row r="150" spans="1:13" x14ac:dyDescent="0.3">
      <c r="A150" s="1" t="s">
        <v>24</v>
      </c>
      <c r="B150" s="2" t="s">
        <v>166</v>
      </c>
      <c r="C150" s="1">
        <v>15</v>
      </c>
      <c r="D150" s="1" t="s">
        <v>349</v>
      </c>
      <c r="E150" t="s">
        <v>331</v>
      </c>
      <c r="F150" s="1" t="s">
        <v>344</v>
      </c>
      <c r="G150" s="1" t="s">
        <v>346</v>
      </c>
      <c r="H150" s="5" t="str">
        <f t="shared" si="2"/>
        <v>BtPlDw</v>
      </c>
      <c r="I150">
        <v>27.5</v>
      </c>
      <c r="J150">
        <v>4</v>
      </c>
      <c r="K150" s="4">
        <v>4.47E-3</v>
      </c>
      <c r="L150" s="4">
        <v>3.14</v>
      </c>
    </row>
    <row r="151" spans="1:13" x14ac:dyDescent="0.3">
      <c r="A151" s="1" t="s">
        <v>24</v>
      </c>
      <c r="B151" s="2" t="s">
        <v>167</v>
      </c>
      <c r="C151" s="1">
        <v>14</v>
      </c>
      <c r="D151" s="1" t="s">
        <v>349</v>
      </c>
      <c r="E151" t="s">
        <v>329</v>
      </c>
      <c r="F151" s="1" t="s">
        <v>344</v>
      </c>
      <c r="G151" s="1" t="s">
        <v>346</v>
      </c>
      <c r="H151" s="1" t="str">
        <f t="shared" si="2"/>
        <v>BtPlDw</v>
      </c>
      <c r="I151">
        <v>27.5</v>
      </c>
      <c r="J151">
        <v>3.5</v>
      </c>
      <c r="K151" s="4">
        <v>4.47E-3</v>
      </c>
      <c r="L151" s="4">
        <v>3.14</v>
      </c>
    </row>
    <row r="152" spans="1:13" x14ac:dyDescent="0.3">
      <c r="A152" s="1" t="s">
        <v>168</v>
      </c>
      <c r="B152" s="2" t="s">
        <v>169</v>
      </c>
      <c r="C152" s="1">
        <v>23</v>
      </c>
      <c r="D152" s="1" t="s">
        <v>349</v>
      </c>
      <c r="E152" t="s">
        <v>329</v>
      </c>
      <c r="F152" s="1" t="s">
        <v>344</v>
      </c>
      <c r="G152" s="1" t="s">
        <v>346</v>
      </c>
      <c r="H152" s="5" t="str">
        <f t="shared" si="2"/>
        <v>BtPlDw</v>
      </c>
      <c r="I152">
        <v>27.5</v>
      </c>
      <c r="J152">
        <v>3</v>
      </c>
      <c r="K152" s="4">
        <v>3.6310000000000002E-2</v>
      </c>
      <c r="L152" s="4">
        <v>2.81</v>
      </c>
    </row>
    <row r="153" spans="1:13" x14ac:dyDescent="0.3">
      <c r="A153" s="1" t="s">
        <v>24</v>
      </c>
      <c r="B153" s="2" t="s">
        <v>170</v>
      </c>
      <c r="C153" s="1">
        <v>35</v>
      </c>
      <c r="D153" s="1" t="s">
        <v>351</v>
      </c>
      <c r="E153" t="s">
        <v>330</v>
      </c>
      <c r="F153" s="1" t="s">
        <v>344</v>
      </c>
      <c r="G153" s="1" t="s">
        <v>345</v>
      </c>
      <c r="H153" s="1" t="str">
        <f t="shared" si="2"/>
        <v>BtPlAs</v>
      </c>
      <c r="I153">
        <v>27.5</v>
      </c>
      <c r="J153">
        <v>2</v>
      </c>
      <c r="K153" s="4">
        <v>8.7100000000000007E-3</v>
      </c>
      <c r="L153" s="4">
        <v>3.02</v>
      </c>
    </row>
    <row r="154" spans="1:13" x14ac:dyDescent="0.3">
      <c r="A154" s="1" t="s">
        <v>171</v>
      </c>
      <c r="B154" s="2" t="s">
        <v>172</v>
      </c>
      <c r="C154" s="1">
        <v>40</v>
      </c>
      <c r="D154" s="1" t="s">
        <v>349</v>
      </c>
      <c r="E154" t="s">
        <v>329</v>
      </c>
      <c r="F154" s="1" t="s">
        <v>344</v>
      </c>
      <c r="G154" s="1" t="s">
        <v>345</v>
      </c>
      <c r="H154" s="5" t="str">
        <f t="shared" si="2"/>
        <v>BtPlAs</v>
      </c>
      <c r="I154">
        <v>27.5</v>
      </c>
      <c r="J154">
        <v>3.5</v>
      </c>
      <c r="K154" s="4">
        <v>1.4789999999999999E-2</v>
      </c>
      <c r="L154" s="4">
        <v>2.98</v>
      </c>
    </row>
    <row r="155" spans="1:13" x14ac:dyDescent="0.3">
      <c r="A155" s="1" t="s">
        <v>171</v>
      </c>
      <c r="B155" s="2" t="s">
        <v>173</v>
      </c>
      <c r="C155" s="1">
        <v>50</v>
      </c>
      <c r="D155" s="1" t="s">
        <v>349</v>
      </c>
      <c r="E155" t="s">
        <v>329</v>
      </c>
      <c r="F155" s="1" t="s">
        <v>344</v>
      </c>
      <c r="G155" s="1" t="s">
        <v>345</v>
      </c>
      <c r="H155" s="1" t="str">
        <f t="shared" si="2"/>
        <v>BtPlAs</v>
      </c>
      <c r="I155">
        <v>27.5</v>
      </c>
      <c r="J155">
        <v>3.6</v>
      </c>
      <c r="K155" s="4">
        <v>1.4449999999999999E-2</v>
      </c>
      <c r="L155" s="4">
        <v>2.98</v>
      </c>
    </row>
    <row r="156" spans="1:13" x14ac:dyDescent="0.3">
      <c r="A156" s="1" t="s">
        <v>171</v>
      </c>
      <c r="B156" s="2" t="s">
        <v>174</v>
      </c>
      <c r="C156" s="1">
        <v>52</v>
      </c>
      <c r="D156" s="1" t="s">
        <v>349</v>
      </c>
      <c r="E156" t="s">
        <v>329</v>
      </c>
      <c r="F156" s="1" t="s">
        <v>344</v>
      </c>
      <c r="G156" s="1" t="s">
        <v>345</v>
      </c>
      <c r="H156" s="5" t="str">
        <f t="shared" si="2"/>
        <v>BtPlAs</v>
      </c>
      <c r="I156">
        <v>27.5</v>
      </c>
      <c r="J156">
        <v>3.9</v>
      </c>
      <c r="K156" s="4">
        <v>1.5140000000000001E-2</v>
      </c>
      <c r="L156" s="4">
        <v>2.99</v>
      </c>
    </row>
    <row r="157" spans="1:13" x14ac:dyDescent="0.3">
      <c r="A157" s="1" t="s">
        <v>171</v>
      </c>
      <c r="B157" s="2" t="s">
        <v>175</v>
      </c>
      <c r="C157" s="1">
        <v>65</v>
      </c>
      <c r="D157" s="1" t="s">
        <v>349</v>
      </c>
      <c r="E157" t="s">
        <v>329</v>
      </c>
      <c r="F157" s="1" t="s">
        <v>344</v>
      </c>
      <c r="G157" s="1" t="s">
        <v>345</v>
      </c>
      <c r="H157" s="1" t="str">
        <f t="shared" si="2"/>
        <v>BtPlAs</v>
      </c>
      <c r="I157">
        <v>27.5</v>
      </c>
      <c r="J157">
        <v>3.4</v>
      </c>
      <c r="K157" s="4">
        <v>1.349E-2</v>
      </c>
      <c r="L157" s="4">
        <v>3.02</v>
      </c>
    </row>
    <row r="158" spans="1:13" x14ac:dyDescent="0.3">
      <c r="A158" s="1" t="s">
        <v>171</v>
      </c>
      <c r="B158" s="2" t="s">
        <v>176</v>
      </c>
      <c r="C158" s="1">
        <v>80</v>
      </c>
      <c r="D158" s="1" t="s">
        <v>347</v>
      </c>
      <c r="E158" t="s">
        <v>329</v>
      </c>
      <c r="F158" s="1" t="s">
        <v>344</v>
      </c>
      <c r="G158" s="1" t="s">
        <v>345</v>
      </c>
      <c r="H158" s="5" t="str">
        <f t="shared" si="2"/>
        <v>BtPlAs</v>
      </c>
      <c r="I158">
        <v>27.5</v>
      </c>
      <c r="J158">
        <v>3.8</v>
      </c>
      <c r="K158" s="4">
        <v>1.2880000000000001E-2</v>
      </c>
      <c r="L158" s="4">
        <v>2.95</v>
      </c>
    </row>
    <row r="159" spans="1:13" x14ac:dyDescent="0.3">
      <c r="A159" s="1" t="s">
        <v>171</v>
      </c>
      <c r="B159" s="2" t="s">
        <v>177</v>
      </c>
      <c r="C159" s="1">
        <v>60</v>
      </c>
      <c r="D159" s="1" t="s">
        <v>349</v>
      </c>
      <c r="E159" t="s">
        <v>329</v>
      </c>
      <c r="F159" s="1" t="s">
        <v>344</v>
      </c>
      <c r="G159" s="1" t="s">
        <v>345</v>
      </c>
      <c r="H159" s="1" t="str">
        <f t="shared" si="2"/>
        <v>BtPlAs</v>
      </c>
      <c r="I159">
        <v>27.5</v>
      </c>
      <c r="J159">
        <v>3.9</v>
      </c>
      <c r="K159" s="4">
        <v>1.175E-2</v>
      </c>
      <c r="L159" s="4">
        <v>2.98</v>
      </c>
    </row>
    <row r="160" spans="1:13" x14ac:dyDescent="0.3">
      <c r="A160" s="1" t="s">
        <v>171</v>
      </c>
      <c r="B160" s="2" t="s">
        <v>178</v>
      </c>
      <c r="C160" s="1">
        <f>(40+50+52+65+80+60+100+80+100)/9</f>
        <v>69.666666666666671</v>
      </c>
      <c r="D160" s="1" t="s">
        <v>349</v>
      </c>
      <c r="E160" t="s">
        <v>329</v>
      </c>
      <c r="F160" s="1" t="s">
        <v>344</v>
      </c>
      <c r="G160" s="1" t="s">
        <v>345</v>
      </c>
      <c r="H160" s="5" t="str">
        <f t="shared" si="2"/>
        <v>BtPlAs</v>
      </c>
      <c r="I160">
        <v>27.5</v>
      </c>
      <c r="J160">
        <v>3.6</v>
      </c>
      <c r="K160" s="4">
        <v>1.4789999999999999E-2</v>
      </c>
      <c r="L160" s="4">
        <v>2.98</v>
      </c>
      <c r="M160" t="s">
        <v>479</v>
      </c>
    </row>
    <row r="161" spans="1:12" x14ac:dyDescent="0.3">
      <c r="A161" s="1" t="s">
        <v>171</v>
      </c>
      <c r="B161" s="2" t="s">
        <v>179</v>
      </c>
      <c r="C161" s="1">
        <v>20</v>
      </c>
      <c r="D161" s="1" t="s">
        <v>349</v>
      </c>
      <c r="E161" t="s">
        <v>329</v>
      </c>
      <c r="F161" s="1" t="s">
        <v>344</v>
      </c>
      <c r="G161" s="1" t="s">
        <v>345</v>
      </c>
      <c r="H161" s="1" t="str">
        <f t="shared" si="2"/>
        <v>BtPlAs</v>
      </c>
      <c r="I161">
        <v>27.5</v>
      </c>
      <c r="J161">
        <v>3.8</v>
      </c>
      <c r="K161" s="4">
        <v>1.4789999999999999E-2</v>
      </c>
      <c r="L161" s="4">
        <v>2.98</v>
      </c>
    </row>
    <row r="162" spans="1:12" x14ac:dyDescent="0.3">
      <c r="A162" s="1" t="s">
        <v>180</v>
      </c>
      <c r="B162" s="2" t="s">
        <v>181</v>
      </c>
      <c r="C162" s="1">
        <v>150</v>
      </c>
      <c r="D162" s="1" t="s">
        <v>347</v>
      </c>
      <c r="E162" t="s">
        <v>329</v>
      </c>
      <c r="F162" s="1" t="s">
        <v>344</v>
      </c>
      <c r="G162" s="1" t="s">
        <v>345</v>
      </c>
      <c r="H162" s="5" t="str">
        <f t="shared" si="2"/>
        <v>BtPlAs</v>
      </c>
      <c r="I162">
        <v>27.5</v>
      </c>
      <c r="J162">
        <v>3.6</v>
      </c>
      <c r="K162" s="4">
        <v>1.5140000000000001E-2</v>
      </c>
      <c r="L162" s="4">
        <v>2.97</v>
      </c>
    </row>
    <row r="163" spans="1:12" x14ac:dyDescent="0.3">
      <c r="A163" s="1" t="s">
        <v>180</v>
      </c>
      <c r="B163" s="2" t="s">
        <v>182</v>
      </c>
      <c r="C163" s="1">
        <v>90</v>
      </c>
      <c r="D163" s="1" t="s">
        <v>347</v>
      </c>
      <c r="E163" t="s">
        <v>331</v>
      </c>
      <c r="F163" s="1" t="s">
        <v>344</v>
      </c>
      <c r="G163" s="1" t="s">
        <v>346</v>
      </c>
      <c r="H163" s="1" t="str">
        <f t="shared" si="2"/>
        <v>BtPlDw</v>
      </c>
      <c r="I163">
        <v>27.5</v>
      </c>
      <c r="J163">
        <v>4.3</v>
      </c>
      <c r="K163" s="4">
        <v>1.259E-2</v>
      </c>
      <c r="L163" s="4">
        <v>3</v>
      </c>
    </row>
    <row r="164" spans="1:12" x14ac:dyDescent="0.3">
      <c r="A164" s="1" t="s">
        <v>180</v>
      </c>
      <c r="B164" s="2" t="s">
        <v>183</v>
      </c>
      <c r="C164" s="1">
        <v>35</v>
      </c>
      <c r="D164" s="1" t="s">
        <v>347</v>
      </c>
      <c r="E164" t="s">
        <v>329</v>
      </c>
      <c r="F164" s="1" t="s">
        <v>344</v>
      </c>
      <c r="G164" s="1" t="s">
        <v>346</v>
      </c>
      <c r="H164" s="5" t="str">
        <f t="shared" si="2"/>
        <v>BtPlDw</v>
      </c>
      <c r="I164">
        <v>27.5</v>
      </c>
      <c r="J164">
        <v>3.8</v>
      </c>
      <c r="K164" s="4">
        <v>1.585E-2</v>
      </c>
      <c r="L164" s="4">
        <v>2.98</v>
      </c>
    </row>
    <row r="165" spans="1:12" x14ac:dyDescent="0.3">
      <c r="A165" s="1" t="s">
        <v>180</v>
      </c>
      <c r="B165" s="2" t="s">
        <v>184</v>
      </c>
      <c r="C165" s="1">
        <v>50</v>
      </c>
      <c r="D165" s="1" t="s">
        <v>347</v>
      </c>
      <c r="E165" t="s">
        <v>331</v>
      </c>
      <c r="F165" s="1" t="s">
        <v>344</v>
      </c>
      <c r="G165" s="1" t="s">
        <v>346</v>
      </c>
      <c r="H165" s="1" t="str">
        <f t="shared" si="2"/>
        <v>BtPlDw</v>
      </c>
      <c r="I165">
        <v>27.5</v>
      </c>
      <c r="J165">
        <v>4.0999999999999996</v>
      </c>
      <c r="K165" s="4">
        <v>1.5140000000000001E-2</v>
      </c>
      <c r="L165" s="4">
        <v>2.98</v>
      </c>
    </row>
    <row r="166" spans="1:12" x14ac:dyDescent="0.3">
      <c r="A166" s="1" t="s">
        <v>180</v>
      </c>
      <c r="B166" s="2" t="s">
        <v>185</v>
      </c>
      <c r="C166" s="1">
        <v>50</v>
      </c>
      <c r="D166" s="1" t="s">
        <v>342</v>
      </c>
      <c r="E166" t="s">
        <v>329</v>
      </c>
      <c r="F166" s="1" t="s">
        <v>344</v>
      </c>
      <c r="G166" s="1" t="s">
        <v>346</v>
      </c>
      <c r="H166" s="5" t="str">
        <f t="shared" si="2"/>
        <v>BtPlDw</v>
      </c>
      <c r="I166">
        <v>27.5</v>
      </c>
      <c r="J166">
        <v>3.9</v>
      </c>
      <c r="K166" s="4">
        <v>1.4789999999999999E-2</v>
      </c>
      <c r="L166" s="4">
        <v>2.98</v>
      </c>
    </row>
    <row r="167" spans="1:12" x14ac:dyDescent="0.3">
      <c r="A167" s="1" t="s">
        <v>180</v>
      </c>
      <c r="B167" s="2" t="s">
        <v>186</v>
      </c>
      <c r="C167" s="1">
        <v>35</v>
      </c>
      <c r="D167" s="1" t="s">
        <v>347</v>
      </c>
      <c r="E167" t="s">
        <v>331</v>
      </c>
      <c r="F167" s="1" t="s">
        <v>344</v>
      </c>
      <c r="G167" s="1" t="s">
        <v>346</v>
      </c>
      <c r="H167" s="1" t="str">
        <f t="shared" si="2"/>
        <v>BtPlDw</v>
      </c>
      <c r="I167">
        <v>27.5</v>
      </c>
      <c r="J167">
        <v>4.0999999999999996</v>
      </c>
      <c r="K167" s="4">
        <v>1.6219999999999998E-2</v>
      </c>
      <c r="L167" s="4">
        <v>2.95</v>
      </c>
    </row>
    <row r="168" spans="1:12" x14ac:dyDescent="0.3">
      <c r="A168" s="1" t="s">
        <v>180</v>
      </c>
      <c r="B168" s="2" t="s">
        <v>187</v>
      </c>
      <c r="C168" s="1">
        <v>60</v>
      </c>
      <c r="D168" s="1" t="s">
        <v>347</v>
      </c>
      <c r="E168" t="s">
        <v>331</v>
      </c>
      <c r="F168" s="1" t="s">
        <v>344</v>
      </c>
      <c r="G168" s="1" t="s">
        <v>346</v>
      </c>
      <c r="H168" s="5" t="str">
        <f t="shared" si="2"/>
        <v>BtPlDw</v>
      </c>
      <c r="I168">
        <v>27.5</v>
      </c>
      <c r="J168">
        <v>4.3</v>
      </c>
      <c r="K168" s="4">
        <v>1.38E-2</v>
      </c>
      <c r="L168" s="4">
        <v>2.96</v>
      </c>
    </row>
    <row r="169" spans="1:12" x14ac:dyDescent="0.3">
      <c r="A169" s="1" t="s">
        <v>180</v>
      </c>
      <c r="B169" s="2" t="s">
        <v>188</v>
      </c>
      <c r="C169" s="1">
        <v>75</v>
      </c>
      <c r="D169" s="1" t="s">
        <v>347</v>
      </c>
      <c r="E169" t="s">
        <v>331</v>
      </c>
      <c r="F169" s="1" t="s">
        <v>344</v>
      </c>
      <c r="G169" s="1" t="s">
        <v>346</v>
      </c>
      <c r="H169" s="1" t="str">
        <f t="shared" si="2"/>
        <v>BtPlDw</v>
      </c>
      <c r="I169">
        <v>27.5</v>
      </c>
      <c r="J169">
        <v>4</v>
      </c>
      <c r="K169" s="4">
        <v>1.738E-2</v>
      </c>
      <c r="L169" s="4">
        <v>2.99</v>
      </c>
    </row>
    <row r="170" spans="1:12" x14ac:dyDescent="0.3">
      <c r="A170" s="1" t="s">
        <v>37</v>
      </c>
      <c r="B170" s="2" t="s">
        <v>189</v>
      </c>
      <c r="C170" s="1">
        <v>10</v>
      </c>
      <c r="D170" s="1" t="s">
        <v>341</v>
      </c>
      <c r="E170" t="s">
        <v>329</v>
      </c>
      <c r="F170" s="1" t="s">
        <v>344</v>
      </c>
      <c r="G170" s="1" t="s">
        <v>346</v>
      </c>
      <c r="H170" s="5" t="str">
        <f t="shared" si="2"/>
        <v>BtPlDw</v>
      </c>
      <c r="I170">
        <v>27.5</v>
      </c>
      <c r="J170">
        <v>3.4</v>
      </c>
      <c r="K170" s="4">
        <v>1.1220000000000001E-2</v>
      </c>
      <c r="L170" s="4">
        <v>3.04</v>
      </c>
    </row>
    <row r="171" spans="1:12" x14ac:dyDescent="0.3">
      <c r="A171" s="1" t="s">
        <v>171</v>
      </c>
      <c r="B171" s="2" t="s">
        <v>190</v>
      </c>
      <c r="C171" s="1">
        <v>60</v>
      </c>
      <c r="D171" s="1" t="s">
        <v>349</v>
      </c>
      <c r="E171" t="s">
        <v>329</v>
      </c>
      <c r="F171" s="1" t="s">
        <v>344</v>
      </c>
      <c r="G171" s="1" t="s">
        <v>346</v>
      </c>
      <c r="H171" s="1" t="str">
        <f t="shared" si="2"/>
        <v>BtPlDw</v>
      </c>
      <c r="I171">
        <v>27.5</v>
      </c>
      <c r="J171">
        <v>3.4</v>
      </c>
      <c r="K171" s="4">
        <v>2.138E-2</v>
      </c>
      <c r="L171" s="4">
        <v>2.95</v>
      </c>
    </row>
    <row r="172" spans="1:12" x14ac:dyDescent="0.3">
      <c r="A172" s="1" t="s">
        <v>191</v>
      </c>
      <c r="B172" s="2" t="s">
        <v>192</v>
      </c>
      <c r="C172" s="1">
        <v>43</v>
      </c>
      <c r="D172" s="1" t="s">
        <v>349</v>
      </c>
      <c r="E172" t="s">
        <v>329</v>
      </c>
      <c r="F172" s="1" t="s">
        <v>344</v>
      </c>
      <c r="G172" s="1" t="s">
        <v>345</v>
      </c>
      <c r="H172" s="5" t="str">
        <f t="shared" si="2"/>
        <v>BtPlAs</v>
      </c>
      <c r="I172">
        <v>27.5</v>
      </c>
      <c r="J172">
        <v>3.8</v>
      </c>
      <c r="K172" s="4">
        <v>1.072E-2</v>
      </c>
      <c r="L172" s="4">
        <v>3.08</v>
      </c>
    </row>
    <row r="173" spans="1:12" x14ac:dyDescent="0.3">
      <c r="A173" s="1" t="s">
        <v>191</v>
      </c>
      <c r="B173" s="2" t="s">
        <v>193</v>
      </c>
      <c r="C173" s="1">
        <v>38</v>
      </c>
      <c r="D173" s="1" t="s">
        <v>349</v>
      </c>
      <c r="E173" t="s">
        <v>329</v>
      </c>
      <c r="F173" s="1" t="s">
        <v>344</v>
      </c>
      <c r="G173" s="1" t="s">
        <v>345</v>
      </c>
      <c r="H173" s="1" t="str">
        <f t="shared" si="2"/>
        <v>BtPlAs</v>
      </c>
      <c r="I173">
        <v>27.5</v>
      </c>
      <c r="J173">
        <v>3.6</v>
      </c>
      <c r="K173" s="4">
        <v>8.7100000000000007E-3</v>
      </c>
      <c r="L173" s="4">
        <v>3.08</v>
      </c>
    </row>
    <row r="174" spans="1:12" x14ac:dyDescent="0.3">
      <c r="A174" s="1" t="s">
        <v>194</v>
      </c>
      <c r="B174" s="2" t="s">
        <v>195</v>
      </c>
      <c r="C174" s="1">
        <v>97</v>
      </c>
      <c r="D174" s="1" t="s">
        <v>347</v>
      </c>
      <c r="E174" t="s">
        <v>329</v>
      </c>
      <c r="F174" s="1" t="s">
        <v>348</v>
      </c>
      <c r="G174" s="1" t="s">
        <v>345</v>
      </c>
      <c r="H174" s="5" t="str">
        <f t="shared" si="2"/>
        <v>BnthAs</v>
      </c>
      <c r="I174">
        <v>27.5</v>
      </c>
      <c r="J174">
        <v>3.6</v>
      </c>
      <c r="K174" s="4">
        <v>1.2899999999999999E-3</v>
      </c>
      <c r="L174" s="4">
        <v>2.92</v>
      </c>
    </row>
    <row r="175" spans="1:12" x14ac:dyDescent="0.3">
      <c r="A175" s="1" t="s">
        <v>194</v>
      </c>
      <c r="B175" s="2" t="s">
        <v>196</v>
      </c>
      <c r="C175" s="1">
        <v>100</v>
      </c>
      <c r="D175" s="1" t="s">
        <v>347</v>
      </c>
      <c r="E175" t="s">
        <v>329</v>
      </c>
      <c r="F175" s="1" t="s">
        <v>348</v>
      </c>
      <c r="G175" s="1" t="s">
        <v>345</v>
      </c>
      <c r="H175" s="1" t="str">
        <f t="shared" si="2"/>
        <v>BnthAs</v>
      </c>
      <c r="I175">
        <v>27.5</v>
      </c>
      <c r="J175">
        <v>3.6</v>
      </c>
      <c r="K175" s="4">
        <v>1.2899999999999999E-3</v>
      </c>
      <c r="L175" s="4">
        <v>2.92</v>
      </c>
    </row>
    <row r="176" spans="1:12" x14ac:dyDescent="0.3">
      <c r="A176" s="1" t="s">
        <v>197</v>
      </c>
      <c r="B176" s="2" t="s">
        <v>198</v>
      </c>
      <c r="C176" s="1">
        <v>60</v>
      </c>
      <c r="D176" s="1" t="s">
        <v>341</v>
      </c>
      <c r="E176" t="s">
        <v>329</v>
      </c>
      <c r="F176" s="1" t="s">
        <v>344</v>
      </c>
      <c r="G176" s="1" t="s">
        <v>346</v>
      </c>
      <c r="H176" s="5" t="str">
        <f t="shared" si="2"/>
        <v>BtPlDw</v>
      </c>
      <c r="I176">
        <v>27.5</v>
      </c>
      <c r="J176">
        <v>3.4</v>
      </c>
      <c r="K176" s="4">
        <v>1.6979999999999999E-2</v>
      </c>
      <c r="L176" s="4">
        <v>3.08</v>
      </c>
    </row>
    <row r="177" spans="1:12" x14ac:dyDescent="0.3">
      <c r="A177" s="1" t="s">
        <v>197</v>
      </c>
      <c r="B177" s="2" t="s">
        <v>428</v>
      </c>
      <c r="C177" s="1">
        <f>(60+35)/2</f>
        <v>47.5</v>
      </c>
      <c r="D177" s="1" t="s">
        <v>341</v>
      </c>
      <c r="E177" t="s">
        <v>329</v>
      </c>
      <c r="F177" s="1" t="s">
        <v>344</v>
      </c>
      <c r="G177" s="1" t="s">
        <v>346</v>
      </c>
      <c r="H177" s="1" t="str">
        <f t="shared" si="2"/>
        <v>BtPlDw</v>
      </c>
      <c r="I177">
        <v>27.5</v>
      </c>
      <c r="J177">
        <v>3.4</v>
      </c>
      <c r="K177" s="4">
        <v>1.7780000000000001E-2</v>
      </c>
      <c r="L177" s="4">
        <v>3.05</v>
      </c>
    </row>
    <row r="178" spans="1:12" x14ac:dyDescent="0.3">
      <c r="A178" s="1" t="s">
        <v>4</v>
      </c>
      <c r="B178" s="2" t="s">
        <v>199</v>
      </c>
      <c r="C178" s="1">
        <v>100</v>
      </c>
      <c r="D178" s="1" t="s">
        <v>342</v>
      </c>
      <c r="E178" t="s">
        <v>330</v>
      </c>
      <c r="F178" s="1" t="s">
        <v>344</v>
      </c>
      <c r="G178" s="1" t="s">
        <v>346</v>
      </c>
      <c r="H178" s="5" t="str">
        <f t="shared" si="2"/>
        <v>BtPlDw</v>
      </c>
      <c r="I178">
        <v>27.5</v>
      </c>
      <c r="J178">
        <v>2.1</v>
      </c>
      <c r="K178" s="4">
        <v>2.239E-2</v>
      </c>
      <c r="L178" s="4">
        <v>2.97</v>
      </c>
    </row>
    <row r="179" spans="1:12" x14ac:dyDescent="0.3">
      <c r="A179" s="1" t="s">
        <v>4</v>
      </c>
      <c r="B179" s="2" t="s">
        <v>200</v>
      </c>
      <c r="C179" s="1">
        <v>60</v>
      </c>
      <c r="D179" s="1" t="s">
        <v>343</v>
      </c>
      <c r="E179" t="s">
        <v>328</v>
      </c>
      <c r="F179" s="1" t="s">
        <v>344</v>
      </c>
      <c r="G179" s="1" t="s">
        <v>346</v>
      </c>
      <c r="H179" s="1" t="str">
        <f t="shared" si="2"/>
        <v>BtPlDw</v>
      </c>
      <c r="I179">
        <v>27.5</v>
      </c>
      <c r="J179">
        <v>2.2000000000000002</v>
      </c>
      <c r="K179" s="4">
        <v>1.9050000000000001E-2</v>
      </c>
      <c r="L179" s="4">
        <v>3.02</v>
      </c>
    </row>
    <row r="180" spans="1:12" x14ac:dyDescent="0.3">
      <c r="A180" s="1" t="s">
        <v>4</v>
      </c>
      <c r="B180" s="2" t="s">
        <v>201</v>
      </c>
      <c r="C180" s="1">
        <v>45</v>
      </c>
      <c r="D180" s="1" t="s">
        <v>343</v>
      </c>
      <c r="E180" t="s">
        <v>330</v>
      </c>
      <c r="F180" s="1" t="s">
        <v>344</v>
      </c>
      <c r="G180" s="1" t="s">
        <v>346</v>
      </c>
      <c r="H180" s="5" t="str">
        <f t="shared" si="2"/>
        <v>BtPlDw</v>
      </c>
      <c r="I180">
        <v>27.5</v>
      </c>
      <c r="J180">
        <v>2</v>
      </c>
      <c r="K180" s="4">
        <v>2.291E-2</v>
      </c>
      <c r="L180" s="4">
        <v>2.97</v>
      </c>
    </row>
    <row r="181" spans="1:12" x14ac:dyDescent="0.3">
      <c r="A181" s="1" t="s">
        <v>4</v>
      </c>
      <c r="B181" s="2" t="s">
        <v>202</v>
      </c>
      <c r="C181" s="1">
        <v>75</v>
      </c>
      <c r="D181" s="1" t="s">
        <v>341</v>
      </c>
      <c r="E181" t="s">
        <v>329</v>
      </c>
      <c r="F181" s="1" t="s">
        <v>344</v>
      </c>
      <c r="G181" s="1" t="s">
        <v>346</v>
      </c>
      <c r="H181" s="1" t="str">
        <f t="shared" si="2"/>
        <v>BtPlDw</v>
      </c>
      <c r="I181">
        <v>27.5</v>
      </c>
      <c r="J181">
        <v>3.1</v>
      </c>
      <c r="K181" s="4">
        <v>2.188E-2</v>
      </c>
      <c r="L181" s="4">
        <v>2.99</v>
      </c>
    </row>
    <row r="182" spans="1:12" x14ac:dyDescent="0.3">
      <c r="A182" s="1" t="s">
        <v>4</v>
      </c>
      <c r="B182" s="2" t="s">
        <v>203</v>
      </c>
      <c r="C182" s="1">
        <v>70</v>
      </c>
      <c r="D182" s="1" t="s">
        <v>351</v>
      </c>
      <c r="E182" t="s">
        <v>328</v>
      </c>
      <c r="F182" s="1" t="s">
        <v>344</v>
      </c>
      <c r="G182" s="1" t="s">
        <v>346</v>
      </c>
      <c r="H182" s="5" t="str">
        <f t="shared" si="2"/>
        <v>BtPlDw</v>
      </c>
      <c r="I182">
        <v>27.5</v>
      </c>
      <c r="J182">
        <v>2.2000000000000002</v>
      </c>
      <c r="K182" s="4">
        <v>2.3439999999999999E-2</v>
      </c>
      <c r="L182" s="4">
        <v>2.95</v>
      </c>
    </row>
    <row r="183" spans="1:12" x14ac:dyDescent="0.3">
      <c r="A183" s="1" t="s">
        <v>4</v>
      </c>
      <c r="B183" s="2" t="s">
        <v>204</v>
      </c>
      <c r="C183" s="1">
        <v>60</v>
      </c>
      <c r="D183" s="1" t="s">
        <v>341</v>
      </c>
      <c r="E183" t="s">
        <v>328</v>
      </c>
      <c r="F183" s="1" t="s">
        <v>344</v>
      </c>
      <c r="G183" s="1" t="s">
        <v>345</v>
      </c>
      <c r="H183" s="1" t="str">
        <f t="shared" si="2"/>
        <v>BtPlAs</v>
      </c>
      <c r="I183">
        <v>27.5</v>
      </c>
      <c r="J183">
        <v>2.2000000000000002</v>
      </c>
      <c r="K183" s="4">
        <v>2.63E-2</v>
      </c>
      <c r="L183" s="4">
        <v>3.01</v>
      </c>
    </row>
    <row r="184" spans="1:12" x14ac:dyDescent="0.3">
      <c r="A184" s="1" t="s">
        <v>0</v>
      </c>
      <c r="B184" s="2" t="s">
        <v>205</v>
      </c>
      <c r="C184" s="1">
        <v>18</v>
      </c>
      <c r="D184" s="1" t="s">
        <v>352</v>
      </c>
      <c r="E184" t="s">
        <v>329</v>
      </c>
      <c r="F184" s="1" t="s">
        <v>344</v>
      </c>
      <c r="G184" s="1" t="s">
        <v>346</v>
      </c>
      <c r="H184" s="5" t="str">
        <f t="shared" si="2"/>
        <v>BtPlDw</v>
      </c>
      <c r="I184">
        <v>27.5</v>
      </c>
      <c r="J184">
        <v>3.4</v>
      </c>
      <c r="K184" s="4">
        <v>2.188E-2</v>
      </c>
      <c r="L184" s="4">
        <v>2.99</v>
      </c>
    </row>
    <row r="185" spans="1:12" x14ac:dyDescent="0.3">
      <c r="A185" s="1" t="s">
        <v>197</v>
      </c>
      <c r="B185" s="2" t="s">
        <v>206</v>
      </c>
      <c r="C185" s="1">
        <v>32</v>
      </c>
      <c r="D185" s="1" t="s">
        <v>347</v>
      </c>
      <c r="E185" t="s">
        <v>329</v>
      </c>
      <c r="F185" s="1" t="s">
        <v>344</v>
      </c>
      <c r="G185" s="1" t="s">
        <v>346</v>
      </c>
      <c r="H185" s="1" t="str">
        <f t="shared" si="2"/>
        <v>BtPlDw</v>
      </c>
      <c r="I185">
        <v>27.5</v>
      </c>
      <c r="J185">
        <v>3.6</v>
      </c>
      <c r="K185" s="4">
        <v>1.585E-2</v>
      </c>
      <c r="L185" s="4">
        <v>3</v>
      </c>
    </row>
    <row r="186" spans="1:12" x14ac:dyDescent="0.3">
      <c r="A186" s="1" t="s">
        <v>0</v>
      </c>
      <c r="B186" s="2" t="s">
        <v>207</v>
      </c>
      <c r="C186" s="1">
        <v>7.5</v>
      </c>
      <c r="D186" s="1" t="s">
        <v>342</v>
      </c>
      <c r="E186" t="s">
        <v>329</v>
      </c>
      <c r="F186" s="1" t="s">
        <v>344</v>
      </c>
      <c r="G186" s="1" t="s">
        <v>346</v>
      </c>
      <c r="H186" s="5" t="str">
        <f t="shared" si="2"/>
        <v>BtPlDw</v>
      </c>
      <c r="I186">
        <v>27.5</v>
      </c>
      <c r="J186">
        <v>3.4</v>
      </c>
      <c r="K186" s="4">
        <v>1.8200000000000001E-2</v>
      </c>
      <c r="L186" s="4">
        <v>2.95</v>
      </c>
    </row>
    <row r="187" spans="1:12" x14ac:dyDescent="0.3">
      <c r="A187" s="1" t="s">
        <v>0</v>
      </c>
      <c r="B187" s="2" t="s">
        <v>208</v>
      </c>
      <c r="C187" s="1">
        <v>10</v>
      </c>
      <c r="D187" s="1" t="s">
        <v>342</v>
      </c>
      <c r="E187" t="s">
        <v>329</v>
      </c>
      <c r="F187" s="1" t="s">
        <v>344</v>
      </c>
      <c r="G187" s="1" t="s">
        <v>346</v>
      </c>
      <c r="H187" s="1" t="str">
        <f t="shared" si="2"/>
        <v>BtPlDw</v>
      </c>
      <c r="I187">
        <v>27.5</v>
      </c>
      <c r="J187">
        <v>3.4</v>
      </c>
      <c r="K187" s="4">
        <v>1.4789999999999999E-2</v>
      </c>
      <c r="L187" s="4">
        <v>2.99</v>
      </c>
    </row>
    <row r="188" spans="1:12" x14ac:dyDescent="0.3">
      <c r="A188" s="1" t="s">
        <v>209</v>
      </c>
      <c r="B188" s="2" t="s">
        <v>210</v>
      </c>
      <c r="C188" s="1">
        <v>70</v>
      </c>
      <c r="D188" s="1" t="s">
        <v>349</v>
      </c>
      <c r="E188" t="s">
        <v>329</v>
      </c>
      <c r="F188" s="1" t="s">
        <v>348</v>
      </c>
      <c r="G188" s="1" t="s">
        <v>345</v>
      </c>
      <c r="H188" s="5" t="str">
        <f t="shared" si="2"/>
        <v>BnthAs</v>
      </c>
      <c r="I188">
        <v>27.5</v>
      </c>
      <c r="J188">
        <v>3.3</v>
      </c>
      <c r="K188" s="4">
        <v>1.0959999999999999E-2</v>
      </c>
      <c r="L188" s="4">
        <v>3.11</v>
      </c>
    </row>
    <row r="189" spans="1:12" x14ac:dyDescent="0.3">
      <c r="A189" s="2" t="s">
        <v>211</v>
      </c>
      <c r="B189" s="2" t="s">
        <v>211</v>
      </c>
      <c r="C189" s="1"/>
      <c r="D189" s="1"/>
      <c r="E189" t="b">
        <v>0</v>
      </c>
      <c r="H189" s="1" t="str">
        <f t="shared" si="2"/>
        <v/>
      </c>
      <c r="I189">
        <v>27.5</v>
      </c>
    </row>
    <row r="190" spans="1:12" x14ac:dyDescent="0.3">
      <c r="A190" s="1" t="s">
        <v>24</v>
      </c>
      <c r="B190" s="2" t="s">
        <v>212</v>
      </c>
      <c r="C190" s="1">
        <v>30</v>
      </c>
      <c r="D190" s="1" t="s">
        <v>349</v>
      </c>
      <c r="E190" t="s">
        <v>329</v>
      </c>
      <c r="F190" s="1" t="s">
        <v>344</v>
      </c>
      <c r="G190" s="1" t="s">
        <v>345</v>
      </c>
      <c r="H190" s="5" t="str">
        <f t="shared" si="2"/>
        <v>BtPlAs</v>
      </c>
      <c r="I190">
        <v>27.5</v>
      </c>
      <c r="J190">
        <v>3.3</v>
      </c>
      <c r="K190" s="4">
        <v>2.0420000000000001E-2</v>
      </c>
      <c r="L190" s="4">
        <v>2.96</v>
      </c>
    </row>
    <row r="191" spans="1:12" x14ac:dyDescent="0.3">
      <c r="A191" s="1" t="s">
        <v>95</v>
      </c>
      <c r="B191" s="2" t="s">
        <v>213</v>
      </c>
      <c r="C191" s="1">
        <v>14.5</v>
      </c>
      <c r="D191" s="1" t="s">
        <v>341</v>
      </c>
      <c r="E191" t="s">
        <v>329</v>
      </c>
      <c r="F191" s="1" t="s">
        <v>344</v>
      </c>
      <c r="G191" s="1" t="s">
        <v>346</v>
      </c>
      <c r="H191" s="1" t="str">
        <f t="shared" si="2"/>
        <v>BtPlDw</v>
      </c>
      <c r="I191">
        <v>27.5</v>
      </c>
      <c r="J191">
        <v>3.5</v>
      </c>
      <c r="K191" s="4">
        <v>1.1480000000000001E-2</v>
      </c>
      <c r="L191" s="4">
        <v>3.16</v>
      </c>
    </row>
    <row r="192" spans="1:12" x14ac:dyDescent="0.3">
      <c r="A192" s="1" t="s">
        <v>95</v>
      </c>
      <c r="B192" s="2" t="s">
        <v>214</v>
      </c>
      <c r="C192" s="1">
        <v>8</v>
      </c>
      <c r="D192" s="1" t="s">
        <v>341</v>
      </c>
      <c r="E192" t="s">
        <v>329</v>
      </c>
      <c r="F192" s="1" t="s">
        <v>344</v>
      </c>
      <c r="G192" s="1" t="s">
        <v>346</v>
      </c>
      <c r="H192" s="5" t="str">
        <f t="shared" si="2"/>
        <v>BtPlDw</v>
      </c>
      <c r="I192">
        <v>27.5</v>
      </c>
      <c r="J192">
        <v>3.6</v>
      </c>
      <c r="K192" s="4">
        <v>1.349E-2</v>
      </c>
      <c r="L192" s="4">
        <v>3.13</v>
      </c>
    </row>
    <row r="193" spans="1:12" x14ac:dyDescent="0.3">
      <c r="A193" s="1" t="s">
        <v>168</v>
      </c>
      <c r="B193" s="2" t="s">
        <v>215</v>
      </c>
      <c r="C193" s="1">
        <v>45</v>
      </c>
      <c r="D193" s="1" t="s">
        <v>342</v>
      </c>
      <c r="E193" t="s">
        <v>329</v>
      </c>
      <c r="F193" s="1" t="s">
        <v>344</v>
      </c>
      <c r="G193" s="1" t="s">
        <v>346</v>
      </c>
      <c r="H193" s="1" t="str">
        <f t="shared" si="2"/>
        <v>BtPlDw</v>
      </c>
      <c r="I193">
        <v>27.5</v>
      </c>
      <c r="J193">
        <v>3.4</v>
      </c>
      <c r="K193" s="4">
        <v>5.3699999999999998E-2</v>
      </c>
      <c r="L193" s="4">
        <v>2.76</v>
      </c>
    </row>
    <row r="194" spans="1:12" x14ac:dyDescent="0.3">
      <c r="A194" s="1" t="s">
        <v>168</v>
      </c>
      <c r="B194" s="2" t="s">
        <v>216</v>
      </c>
      <c r="C194" s="1">
        <v>25</v>
      </c>
      <c r="D194" s="1" t="s">
        <v>342</v>
      </c>
      <c r="E194" t="s">
        <v>328</v>
      </c>
      <c r="F194" s="1" t="s">
        <v>344</v>
      </c>
      <c r="G194" s="1" t="s">
        <v>346</v>
      </c>
      <c r="H194" s="5" t="str">
        <f t="shared" si="2"/>
        <v>BtPlDw</v>
      </c>
      <c r="I194">
        <v>27.5</v>
      </c>
      <c r="J194">
        <v>2.7</v>
      </c>
      <c r="K194" s="4">
        <v>3.6310000000000002E-2</v>
      </c>
      <c r="L194" s="4">
        <v>2.81</v>
      </c>
    </row>
    <row r="195" spans="1:12" x14ac:dyDescent="0.3">
      <c r="A195" s="1" t="s">
        <v>24</v>
      </c>
      <c r="B195" s="2" t="s">
        <v>217</v>
      </c>
      <c r="C195" s="1">
        <v>15</v>
      </c>
      <c r="D195" s="1" t="s">
        <v>349</v>
      </c>
      <c r="E195" t="s">
        <v>329</v>
      </c>
      <c r="F195" s="1" t="s">
        <v>344</v>
      </c>
      <c r="G195" s="1" t="s">
        <v>345</v>
      </c>
      <c r="H195" s="1" t="str">
        <f t="shared" si="2"/>
        <v>BtPlAs</v>
      </c>
      <c r="I195">
        <v>27.5</v>
      </c>
      <c r="J195">
        <v>3.5</v>
      </c>
      <c r="K195" s="4">
        <v>1.9949999999999999E-2</v>
      </c>
      <c r="L195" s="4">
        <v>2.77</v>
      </c>
    </row>
    <row r="196" spans="1:12" x14ac:dyDescent="0.3">
      <c r="A196" s="1" t="s">
        <v>24</v>
      </c>
      <c r="B196" s="2" t="s">
        <v>218</v>
      </c>
      <c r="C196" s="1">
        <v>40</v>
      </c>
      <c r="D196" s="1" t="s">
        <v>349</v>
      </c>
      <c r="E196" t="s">
        <v>329</v>
      </c>
      <c r="F196" s="1" t="s">
        <v>344</v>
      </c>
      <c r="G196" s="1" t="s">
        <v>346</v>
      </c>
      <c r="H196" s="5" t="str">
        <f t="shared" ref="H196:H258" si="3">F196&amp;""&amp;G196</f>
        <v>BtPlDw</v>
      </c>
      <c r="I196">
        <v>27.5</v>
      </c>
      <c r="J196">
        <v>3.7</v>
      </c>
      <c r="K196" s="4">
        <v>1.9949999999999999E-2</v>
      </c>
      <c r="L196" s="4">
        <v>2.95</v>
      </c>
    </row>
    <row r="197" spans="1:12" x14ac:dyDescent="0.3">
      <c r="A197" s="1" t="s">
        <v>24</v>
      </c>
      <c r="B197" s="2" t="s">
        <v>219</v>
      </c>
      <c r="C197" s="1">
        <v>20</v>
      </c>
      <c r="D197" s="1" t="s">
        <v>349</v>
      </c>
      <c r="E197" t="s">
        <v>329</v>
      </c>
      <c r="F197" s="1" t="s">
        <v>344</v>
      </c>
      <c r="G197" s="1" t="s">
        <v>346</v>
      </c>
      <c r="H197" s="1" t="str">
        <f t="shared" si="3"/>
        <v>BtPlDw</v>
      </c>
      <c r="I197">
        <v>27.5</v>
      </c>
      <c r="J197">
        <v>3.8</v>
      </c>
      <c r="K197" s="4">
        <v>1.66E-2</v>
      </c>
      <c r="L197" s="4">
        <v>2.95</v>
      </c>
    </row>
    <row r="198" spans="1:12" x14ac:dyDescent="0.3">
      <c r="A198" s="1" t="s">
        <v>17</v>
      </c>
      <c r="B198" s="2" t="s">
        <v>220</v>
      </c>
      <c r="C198" s="1">
        <v>12</v>
      </c>
      <c r="D198" s="1" t="s">
        <v>352</v>
      </c>
      <c r="E198" t="s">
        <v>329</v>
      </c>
      <c r="F198" s="1" t="s">
        <v>344</v>
      </c>
      <c r="G198" s="1" t="s">
        <v>346</v>
      </c>
      <c r="H198" s="5" t="str">
        <f t="shared" si="3"/>
        <v>BtPlDw</v>
      </c>
      <c r="I198">
        <v>27.5</v>
      </c>
      <c r="J198">
        <v>3.3</v>
      </c>
      <c r="K198" s="4">
        <v>2.0889999999999999E-2</v>
      </c>
      <c r="L198" s="4">
        <v>2.93</v>
      </c>
    </row>
    <row r="199" spans="1:12" x14ac:dyDescent="0.3">
      <c r="A199" s="1" t="s">
        <v>4</v>
      </c>
      <c r="B199" s="2" t="s">
        <v>221</v>
      </c>
      <c r="C199" s="1">
        <v>31</v>
      </c>
      <c r="D199" s="1" t="s">
        <v>341</v>
      </c>
      <c r="E199" t="s">
        <v>329</v>
      </c>
      <c r="F199" s="1" t="s">
        <v>344</v>
      </c>
      <c r="G199" s="1" t="s">
        <v>346</v>
      </c>
      <c r="H199" s="1" t="str">
        <f t="shared" si="3"/>
        <v>BtPlDw</v>
      </c>
      <c r="I199">
        <v>27.5</v>
      </c>
      <c r="J199">
        <v>3.4</v>
      </c>
      <c r="K199" s="4">
        <v>2.3439999999999999E-2</v>
      </c>
      <c r="L199" s="4">
        <v>2.97</v>
      </c>
    </row>
    <row r="200" spans="1:12" x14ac:dyDescent="0.3">
      <c r="A200" s="1" t="s">
        <v>113</v>
      </c>
      <c r="B200" s="2" t="s">
        <v>222</v>
      </c>
      <c r="C200" s="1">
        <v>20</v>
      </c>
      <c r="D200" s="1" t="s">
        <v>349</v>
      </c>
      <c r="E200" t="s">
        <v>329</v>
      </c>
      <c r="F200" s="1" t="s">
        <v>348</v>
      </c>
      <c r="G200" s="1" t="s">
        <v>346</v>
      </c>
      <c r="H200" s="5" t="str">
        <f t="shared" si="3"/>
        <v>BnthDw</v>
      </c>
      <c r="I200">
        <v>27.5</v>
      </c>
      <c r="J200">
        <v>3.6</v>
      </c>
      <c r="K200" s="4">
        <v>9.3299999999999998E-3</v>
      </c>
      <c r="L200" s="4">
        <v>3.07</v>
      </c>
    </row>
    <row r="201" spans="1:12" x14ac:dyDescent="0.3">
      <c r="A201" s="1" t="s">
        <v>113</v>
      </c>
      <c r="B201" s="2" t="s">
        <v>223</v>
      </c>
      <c r="C201" s="1">
        <v>22</v>
      </c>
      <c r="D201" s="1" t="s">
        <v>347</v>
      </c>
      <c r="E201" t="s">
        <v>331</v>
      </c>
      <c r="F201" s="1" t="s">
        <v>348</v>
      </c>
      <c r="G201" s="1" t="s">
        <v>346</v>
      </c>
      <c r="H201" s="1" t="str">
        <f t="shared" si="3"/>
        <v>BnthDw</v>
      </c>
      <c r="I201">
        <v>27.5</v>
      </c>
      <c r="J201">
        <v>4.3</v>
      </c>
      <c r="K201" s="4">
        <v>9.3299999999999998E-3</v>
      </c>
      <c r="L201" s="4">
        <v>3.07</v>
      </c>
    </row>
    <row r="202" spans="1:12" x14ac:dyDescent="0.3">
      <c r="A202" s="1" t="s">
        <v>17</v>
      </c>
      <c r="B202" s="2" t="s">
        <v>224</v>
      </c>
      <c r="C202" s="1">
        <v>11</v>
      </c>
      <c r="D202" s="1" t="s">
        <v>342</v>
      </c>
      <c r="E202" t="s">
        <v>328</v>
      </c>
      <c r="F202" s="1" t="s">
        <v>344</v>
      </c>
      <c r="G202" s="1" t="s">
        <v>346</v>
      </c>
      <c r="H202" s="5" t="str">
        <f t="shared" si="3"/>
        <v>BtPlDw</v>
      </c>
      <c r="I202">
        <v>27.5</v>
      </c>
      <c r="J202">
        <v>2.7</v>
      </c>
      <c r="K202" s="4">
        <v>2.0889999999999999E-2</v>
      </c>
      <c r="L202" s="4">
        <v>2.93</v>
      </c>
    </row>
    <row r="203" spans="1:12" x14ac:dyDescent="0.3">
      <c r="A203" s="1" t="s">
        <v>225</v>
      </c>
      <c r="B203" s="2" t="s">
        <v>226</v>
      </c>
      <c r="C203" s="1">
        <v>29</v>
      </c>
      <c r="D203" s="1" t="s">
        <v>347</v>
      </c>
      <c r="E203" t="s">
        <v>329</v>
      </c>
      <c r="F203" s="1" t="s">
        <v>348</v>
      </c>
      <c r="G203" s="1" t="s">
        <v>345</v>
      </c>
      <c r="H203" s="1" t="str">
        <f t="shared" si="3"/>
        <v>BnthAs</v>
      </c>
      <c r="I203">
        <v>27.5</v>
      </c>
      <c r="J203">
        <v>3.6</v>
      </c>
      <c r="K203" s="4">
        <v>7.5900000000000004E-3</v>
      </c>
      <c r="L203" s="4">
        <v>3.14</v>
      </c>
    </row>
    <row r="204" spans="1:12" x14ac:dyDescent="0.3">
      <c r="A204" s="1" t="s">
        <v>227</v>
      </c>
      <c r="B204" s="2" t="s">
        <v>228</v>
      </c>
      <c r="C204" s="1">
        <v>10</v>
      </c>
      <c r="D204" s="1" t="s">
        <v>341</v>
      </c>
      <c r="E204" t="s">
        <v>329</v>
      </c>
      <c r="F204" s="1" t="s">
        <v>344</v>
      </c>
      <c r="G204" s="1" t="s">
        <v>346</v>
      </c>
      <c r="H204" s="5" t="str">
        <f t="shared" si="3"/>
        <v>BtPlDw</v>
      </c>
      <c r="I204">
        <v>27.5</v>
      </c>
      <c r="J204">
        <v>3.4</v>
      </c>
      <c r="K204" s="4">
        <v>1.549E-2</v>
      </c>
      <c r="L204" s="4">
        <v>3</v>
      </c>
    </row>
    <row r="205" spans="1:12" x14ac:dyDescent="0.3">
      <c r="A205" s="1" t="s">
        <v>191</v>
      </c>
      <c r="B205" s="2" t="s">
        <v>229</v>
      </c>
      <c r="C205" s="1">
        <v>60</v>
      </c>
      <c r="D205" s="1" t="s">
        <v>349</v>
      </c>
      <c r="E205" t="s">
        <v>329</v>
      </c>
      <c r="F205" s="1" t="s">
        <v>344</v>
      </c>
      <c r="G205" s="1" t="s">
        <v>345</v>
      </c>
      <c r="H205" s="1" t="str">
        <f t="shared" si="3"/>
        <v>BtPlAs</v>
      </c>
      <c r="I205">
        <v>27.5</v>
      </c>
      <c r="J205">
        <v>3.4</v>
      </c>
      <c r="K205" s="4">
        <v>1.175E-2</v>
      </c>
      <c r="L205" s="4">
        <v>3.09</v>
      </c>
    </row>
    <row r="206" spans="1:12" x14ac:dyDescent="0.3">
      <c r="A206" s="1" t="s">
        <v>191</v>
      </c>
      <c r="B206" s="2" t="s">
        <v>230</v>
      </c>
      <c r="C206" s="1">
        <v>50</v>
      </c>
      <c r="D206" s="1" t="s">
        <v>347</v>
      </c>
      <c r="E206" t="s">
        <v>331</v>
      </c>
      <c r="F206" s="1" t="s">
        <v>344</v>
      </c>
      <c r="G206" s="1" t="s">
        <v>345</v>
      </c>
      <c r="H206" s="5" t="str">
        <f t="shared" si="3"/>
        <v>BtPlAs</v>
      </c>
      <c r="I206">
        <v>27.5</v>
      </c>
      <c r="J206">
        <v>4.2</v>
      </c>
      <c r="K206" s="4">
        <v>1.349E-2</v>
      </c>
      <c r="L206" s="4">
        <v>3.1</v>
      </c>
    </row>
    <row r="207" spans="1:12" x14ac:dyDescent="0.3">
      <c r="A207" s="1" t="s">
        <v>191</v>
      </c>
      <c r="B207" s="2" t="s">
        <v>231</v>
      </c>
      <c r="C207" s="1">
        <v>45</v>
      </c>
      <c r="D207" s="1" t="s">
        <v>349</v>
      </c>
      <c r="E207" t="s">
        <v>329</v>
      </c>
      <c r="F207" s="1" t="s">
        <v>344</v>
      </c>
      <c r="G207" s="1" t="s">
        <v>345</v>
      </c>
      <c r="H207" s="1" t="str">
        <f t="shared" si="3"/>
        <v>BtPlAs</v>
      </c>
      <c r="I207">
        <v>27.5</v>
      </c>
      <c r="J207">
        <v>3.5</v>
      </c>
      <c r="K207" s="4">
        <v>1.175E-2</v>
      </c>
      <c r="L207" s="4">
        <v>3.09</v>
      </c>
    </row>
    <row r="208" spans="1:12" x14ac:dyDescent="0.3">
      <c r="A208" s="1" t="s">
        <v>191</v>
      </c>
      <c r="B208" s="2" t="s">
        <v>232</v>
      </c>
      <c r="C208" s="1">
        <v>40</v>
      </c>
      <c r="D208" s="1" t="s">
        <v>349</v>
      </c>
      <c r="E208" t="s">
        <v>329</v>
      </c>
      <c r="F208" s="1" t="s">
        <v>344</v>
      </c>
      <c r="G208" s="1" t="s">
        <v>345</v>
      </c>
      <c r="H208" s="5" t="str">
        <f t="shared" si="3"/>
        <v>BtPlAs</v>
      </c>
      <c r="I208">
        <v>27.5</v>
      </c>
      <c r="J208">
        <v>3.5</v>
      </c>
      <c r="K208" s="4">
        <v>9.1199999999999996E-3</v>
      </c>
      <c r="L208" s="4">
        <v>3.15</v>
      </c>
    </row>
    <row r="209" spans="1:12" x14ac:dyDescent="0.3">
      <c r="A209" s="1" t="s">
        <v>191</v>
      </c>
      <c r="B209" s="2" t="s">
        <v>233</v>
      </c>
      <c r="C209" s="1">
        <v>33</v>
      </c>
      <c r="D209" s="1" t="s">
        <v>349</v>
      </c>
      <c r="E209" t="s">
        <v>329</v>
      </c>
      <c r="F209" s="1" t="s">
        <v>344</v>
      </c>
      <c r="G209" s="1" t="s">
        <v>345</v>
      </c>
      <c r="H209" s="1" t="str">
        <f t="shared" si="3"/>
        <v>BtPlAs</v>
      </c>
      <c r="I209">
        <v>27.5</v>
      </c>
      <c r="J209">
        <v>3.4</v>
      </c>
      <c r="K209" s="4">
        <v>1.2019999999999999E-2</v>
      </c>
      <c r="L209" s="4">
        <v>3.1</v>
      </c>
    </row>
    <row r="210" spans="1:12" x14ac:dyDescent="0.3">
      <c r="A210" s="1" t="s">
        <v>191</v>
      </c>
      <c r="B210" s="2" t="s">
        <v>234</v>
      </c>
      <c r="C210" s="1">
        <v>43</v>
      </c>
      <c r="D210" s="1" t="s">
        <v>349</v>
      </c>
      <c r="E210" t="s">
        <v>329</v>
      </c>
      <c r="F210" s="1" t="s">
        <v>344</v>
      </c>
      <c r="G210" s="1" t="s">
        <v>345</v>
      </c>
      <c r="H210" s="5" t="str">
        <f t="shared" si="3"/>
        <v>BtPlAs</v>
      </c>
      <c r="I210">
        <v>27.5</v>
      </c>
      <c r="J210">
        <v>3.5</v>
      </c>
      <c r="K210" s="4">
        <v>0.01</v>
      </c>
      <c r="L210" s="4">
        <v>3.08</v>
      </c>
    </row>
    <row r="211" spans="1:12" x14ac:dyDescent="0.3">
      <c r="A211" s="1" t="s">
        <v>191</v>
      </c>
      <c r="B211" s="2" t="s">
        <v>235</v>
      </c>
      <c r="C211" s="1">
        <v>35</v>
      </c>
      <c r="D211" s="1" t="s">
        <v>349</v>
      </c>
      <c r="E211" t="s">
        <v>329</v>
      </c>
      <c r="F211" s="1" t="s">
        <v>344</v>
      </c>
      <c r="G211" s="1" t="s">
        <v>345</v>
      </c>
      <c r="H211" s="1" t="str">
        <f t="shared" si="3"/>
        <v>BtPlAs</v>
      </c>
      <c r="I211">
        <v>27.5</v>
      </c>
      <c r="J211">
        <v>3.5</v>
      </c>
      <c r="K211" s="4">
        <v>7.9399999999999991E-3</v>
      </c>
      <c r="L211" s="4">
        <v>3.19</v>
      </c>
    </row>
    <row r="212" spans="1:12" x14ac:dyDescent="0.3">
      <c r="A212" s="1" t="s">
        <v>227</v>
      </c>
      <c r="B212" s="2" t="s">
        <v>236</v>
      </c>
      <c r="C212" s="1">
        <v>13.9</v>
      </c>
      <c r="D212" s="1" t="s">
        <v>341</v>
      </c>
      <c r="E212" t="s">
        <v>329</v>
      </c>
      <c r="F212" s="1" t="s">
        <v>344</v>
      </c>
      <c r="G212" s="1" t="s">
        <v>346</v>
      </c>
      <c r="H212" s="5" t="str">
        <f t="shared" si="3"/>
        <v>BtPlDw</v>
      </c>
      <c r="I212">
        <v>27.5</v>
      </c>
      <c r="J212">
        <v>3.4</v>
      </c>
      <c r="K212" s="4">
        <v>1.549E-2</v>
      </c>
      <c r="L212" s="4">
        <v>3</v>
      </c>
    </row>
    <row r="213" spans="1:12" x14ac:dyDescent="0.3">
      <c r="A213" s="1" t="s">
        <v>227</v>
      </c>
      <c r="B213" s="2" t="s">
        <v>429</v>
      </c>
      <c r="C213" s="1">
        <v>14</v>
      </c>
      <c r="D213" s="1" t="s">
        <v>341</v>
      </c>
      <c r="E213" t="s">
        <v>329</v>
      </c>
      <c r="F213" s="1" t="s">
        <v>344</v>
      </c>
      <c r="G213" s="1" t="s">
        <v>346</v>
      </c>
      <c r="H213" s="1" t="str">
        <f t="shared" si="3"/>
        <v>BtPlDw</v>
      </c>
      <c r="I213">
        <v>27.5</v>
      </c>
      <c r="J213">
        <v>3.58</v>
      </c>
      <c r="K213" s="4">
        <v>1.549E-2</v>
      </c>
      <c r="L213" s="4">
        <v>3</v>
      </c>
    </row>
    <row r="214" spans="1:12" x14ac:dyDescent="0.3">
      <c r="A214" s="1" t="s">
        <v>17</v>
      </c>
      <c r="B214" s="2" t="s">
        <v>237</v>
      </c>
      <c r="C214" s="1">
        <v>13</v>
      </c>
      <c r="D214" s="1" t="s">
        <v>342</v>
      </c>
      <c r="E214" t="s">
        <v>329</v>
      </c>
      <c r="F214" s="1" t="s">
        <v>344</v>
      </c>
      <c r="G214" s="1" t="s">
        <v>346</v>
      </c>
      <c r="H214" s="5" t="str">
        <f t="shared" si="3"/>
        <v>BtPlDw</v>
      </c>
      <c r="I214">
        <v>27.5</v>
      </c>
      <c r="J214">
        <v>2.9</v>
      </c>
      <c r="K214" s="4">
        <v>2.0420000000000001E-2</v>
      </c>
      <c r="L214" s="4">
        <v>2.92</v>
      </c>
    </row>
    <row r="215" spans="1:12" x14ac:dyDescent="0.3">
      <c r="A215" s="1" t="s">
        <v>37</v>
      </c>
      <c r="B215" s="2" t="s">
        <v>238</v>
      </c>
      <c r="C215" s="1">
        <v>12</v>
      </c>
      <c r="D215" s="1" t="s">
        <v>347</v>
      </c>
      <c r="E215" t="s">
        <v>331</v>
      </c>
      <c r="F215" s="1" t="s">
        <v>348</v>
      </c>
      <c r="G215" t="s">
        <v>346</v>
      </c>
      <c r="H215" s="1" t="str">
        <f t="shared" si="3"/>
        <v>BnthDw</v>
      </c>
      <c r="I215">
        <v>27.5</v>
      </c>
      <c r="J215">
        <v>4.5</v>
      </c>
      <c r="K215" s="4">
        <v>6.3099999999999996E-3</v>
      </c>
      <c r="L215" s="4">
        <v>3.14</v>
      </c>
    </row>
    <row r="216" spans="1:12" x14ac:dyDescent="0.3">
      <c r="A216" s="1" t="s">
        <v>37</v>
      </c>
      <c r="B216" s="2" t="s">
        <v>239</v>
      </c>
      <c r="C216" s="1">
        <v>14</v>
      </c>
      <c r="D216" s="1" t="s">
        <v>347</v>
      </c>
      <c r="E216" t="s">
        <v>329</v>
      </c>
      <c r="F216" s="1" t="s">
        <v>348</v>
      </c>
      <c r="G216" s="1" t="s">
        <v>346</v>
      </c>
      <c r="H216" s="5" t="str">
        <f t="shared" si="3"/>
        <v>BnthDw</v>
      </c>
      <c r="I216">
        <v>27.5</v>
      </c>
      <c r="J216">
        <v>3.8</v>
      </c>
      <c r="K216" s="4">
        <v>4.6800000000000001E-3</v>
      </c>
      <c r="L216" s="4">
        <v>3.01</v>
      </c>
    </row>
    <row r="217" spans="1:12" x14ac:dyDescent="0.3">
      <c r="A217" s="1" t="s">
        <v>240</v>
      </c>
      <c r="B217" s="2" t="s">
        <v>241</v>
      </c>
      <c r="C217" s="1">
        <v>70</v>
      </c>
      <c r="D217" s="1" t="s">
        <v>342</v>
      </c>
      <c r="E217" t="s">
        <v>331</v>
      </c>
      <c r="F217" t="s">
        <v>344</v>
      </c>
      <c r="G217" t="s">
        <v>345</v>
      </c>
      <c r="H217" s="1" t="str">
        <f t="shared" si="3"/>
        <v>BtPlAs</v>
      </c>
      <c r="I217">
        <v>27.5</v>
      </c>
      <c r="J217">
        <v>4</v>
      </c>
      <c r="K217" s="4">
        <v>2.63E-2</v>
      </c>
      <c r="L217" s="4">
        <v>2.94</v>
      </c>
    </row>
    <row r="218" spans="1:12" x14ac:dyDescent="0.3">
      <c r="A218" s="1" t="s">
        <v>127</v>
      </c>
      <c r="B218" s="2" t="s">
        <v>242</v>
      </c>
      <c r="C218" s="1">
        <v>100</v>
      </c>
      <c r="D218" s="1" t="s">
        <v>347</v>
      </c>
      <c r="E218" t="s">
        <v>331</v>
      </c>
      <c r="F218" s="1" t="s">
        <v>344</v>
      </c>
      <c r="G218" s="1" t="s">
        <v>345</v>
      </c>
      <c r="H218" s="5" t="str">
        <f t="shared" si="3"/>
        <v>BtPlAs</v>
      </c>
      <c r="I218">
        <v>27.5</v>
      </c>
      <c r="J218">
        <v>4</v>
      </c>
      <c r="K218" s="4">
        <v>1.413E-2</v>
      </c>
      <c r="L218" s="4">
        <v>3</v>
      </c>
    </row>
    <row r="219" spans="1:12" x14ac:dyDescent="0.3">
      <c r="A219" s="1" t="s">
        <v>127</v>
      </c>
      <c r="B219" s="2" t="s">
        <v>243</v>
      </c>
      <c r="C219" s="1">
        <v>60</v>
      </c>
      <c r="D219" s="1" t="s">
        <v>347</v>
      </c>
      <c r="E219" t="s">
        <v>331</v>
      </c>
      <c r="F219" s="1" t="s">
        <v>344</v>
      </c>
      <c r="G219" s="1" t="s">
        <v>345</v>
      </c>
      <c r="H219" s="1" t="str">
        <f t="shared" si="3"/>
        <v>BtPlAs</v>
      </c>
      <c r="I219">
        <v>27.5</v>
      </c>
      <c r="J219">
        <v>4</v>
      </c>
      <c r="K219" s="4">
        <v>1.7780000000000001E-2</v>
      </c>
      <c r="L219" s="4">
        <v>3.01</v>
      </c>
    </row>
    <row r="220" spans="1:12" x14ac:dyDescent="0.3">
      <c r="A220" s="1" t="s">
        <v>127</v>
      </c>
      <c r="B220" s="2" t="s">
        <v>244</v>
      </c>
      <c r="C220" s="1">
        <v>50</v>
      </c>
      <c r="D220" s="1" t="s">
        <v>347</v>
      </c>
      <c r="E220" t="s">
        <v>331</v>
      </c>
      <c r="F220" s="1" t="s">
        <v>344</v>
      </c>
      <c r="G220" s="1" t="s">
        <v>346</v>
      </c>
      <c r="H220" s="5" t="str">
        <f t="shared" si="3"/>
        <v>BtPlDw</v>
      </c>
      <c r="I220">
        <v>27.5</v>
      </c>
      <c r="J220">
        <v>4</v>
      </c>
      <c r="K220" s="4">
        <v>1.413E-2</v>
      </c>
      <c r="L220" s="4">
        <v>3</v>
      </c>
    </row>
    <row r="221" spans="1:12" x14ac:dyDescent="0.3">
      <c r="A221" s="1" t="s">
        <v>127</v>
      </c>
      <c r="B221" s="2" t="s">
        <v>245</v>
      </c>
      <c r="C221" s="1">
        <v>80</v>
      </c>
      <c r="D221" s="1" t="s">
        <v>347</v>
      </c>
      <c r="E221" t="s">
        <v>329</v>
      </c>
      <c r="F221" s="1" t="s">
        <v>344</v>
      </c>
      <c r="G221" s="1" t="s">
        <v>346</v>
      </c>
      <c r="H221" s="1" t="str">
        <f>F221&amp;""&amp;G221</f>
        <v>BtPlDw</v>
      </c>
      <c r="I221">
        <v>27.5</v>
      </c>
      <c r="J221">
        <v>3.9</v>
      </c>
      <c r="K221" s="4">
        <v>1.413E-2</v>
      </c>
      <c r="L221" s="4">
        <v>3</v>
      </c>
    </row>
    <row r="222" spans="1:12" x14ac:dyDescent="0.3">
      <c r="A222" s="1" t="s">
        <v>127</v>
      </c>
      <c r="B222" s="2" t="s">
        <v>246</v>
      </c>
      <c r="C222" s="1">
        <v>60</v>
      </c>
      <c r="D222" s="1" t="s">
        <v>349</v>
      </c>
      <c r="E222" t="s">
        <v>331</v>
      </c>
      <c r="F222" s="1" t="s">
        <v>344</v>
      </c>
      <c r="G222" s="1" t="s">
        <v>346</v>
      </c>
      <c r="H222" s="5" t="str">
        <f>F222&amp;""&amp;G222</f>
        <v>BtPlDw</v>
      </c>
      <c r="I222">
        <v>27.5</v>
      </c>
      <c r="J222">
        <v>4</v>
      </c>
      <c r="K222" s="4">
        <v>1.4449999999999999E-2</v>
      </c>
      <c r="L222" s="4">
        <v>2.98</v>
      </c>
    </row>
    <row r="223" spans="1:12" x14ac:dyDescent="0.3">
      <c r="A223" s="1" t="s">
        <v>127</v>
      </c>
      <c r="B223" s="2" t="s">
        <v>247</v>
      </c>
      <c r="C223" s="1">
        <v>72</v>
      </c>
      <c r="D223" s="1" t="s">
        <v>347</v>
      </c>
      <c r="E223" t="s">
        <v>329</v>
      </c>
      <c r="F223" s="1" t="s">
        <v>344</v>
      </c>
      <c r="G223" s="1" t="s">
        <v>346</v>
      </c>
      <c r="H223" s="1" t="str">
        <f t="shared" si="3"/>
        <v>BtPlDw</v>
      </c>
      <c r="I223">
        <v>27.5</v>
      </c>
      <c r="J223">
        <v>3.9</v>
      </c>
      <c r="K223" s="4">
        <v>1.413E-2</v>
      </c>
      <c r="L223" s="4">
        <v>3</v>
      </c>
    </row>
    <row r="224" spans="1:12" x14ac:dyDescent="0.3">
      <c r="A224" s="1" t="s">
        <v>0</v>
      </c>
      <c r="B224" s="2" t="s">
        <v>248</v>
      </c>
      <c r="C224" s="1">
        <v>11.6</v>
      </c>
      <c r="D224" s="1" t="s">
        <v>342</v>
      </c>
      <c r="E224" t="s">
        <v>329</v>
      </c>
      <c r="F224" s="1" t="s">
        <v>344</v>
      </c>
      <c r="G224" s="1" t="s">
        <v>346</v>
      </c>
      <c r="H224" s="5" t="str">
        <f t="shared" si="3"/>
        <v>BtPlDw</v>
      </c>
      <c r="I224">
        <v>27.5</v>
      </c>
      <c r="J224">
        <v>3.7</v>
      </c>
      <c r="K224" s="4">
        <v>2.3990000000000001E-2</v>
      </c>
      <c r="L224" s="4">
        <v>2.99</v>
      </c>
    </row>
    <row r="225" spans="1:12" x14ac:dyDescent="0.3">
      <c r="A225" s="1" t="s">
        <v>0</v>
      </c>
      <c r="B225" s="2" t="s">
        <v>249</v>
      </c>
      <c r="C225" s="1">
        <v>10</v>
      </c>
      <c r="D225" s="1" t="s">
        <v>342</v>
      </c>
      <c r="E225" t="s">
        <v>328</v>
      </c>
      <c r="F225" s="1" t="s">
        <v>344</v>
      </c>
      <c r="G225" s="1" t="s">
        <v>346</v>
      </c>
      <c r="H225" s="1" t="str">
        <f t="shared" si="3"/>
        <v>BtPlDw</v>
      </c>
      <c r="I225">
        <v>27.5</v>
      </c>
      <c r="J225">
        <v>2.2000000000000002</v>
      </c>
      <c r="K225" s="4">
        <v>2.188E-2</v>
      </c>
      <c r="L225" s="4">
        <v>2.99</v>
      </c>
    </row>
    <row r="226" spans="1:12" x14ac:dyDescent="0.3">
      <c r="A226" s="1" t="s">
        <v>70</v>
      </c>
      <c r="B226" s="2" t="s">
        <v>250</v>
      </c>
      <c r="C226" s="1">
        <v>33</v>
      </c>
      <c r="D226" s="1" t="s">
        <v>352</v>
      </c>
      <c r="E226" t="s">
        <v>328</v>
      </c>
      <c r="F226" s="1" t="s">
        <v>344</v>
      </c>
      <c r="G226" s="1" t="s">
        <v>346</v>
      </c>
      <c r="H226" s="5" t="str">
        <f t="shared" si="3"/>
        <v>BtPlDw</v>
      </c>
      <c r="I226">
        <v>27.5</v>
      </c>
      <c r="J226">
        <v>2.6</v>
      </c>
      <c r="K226" s="4">
        <v>3.8899999999999997E-2</v>
      </c>
      <c r="L226" s="4">
        <v>2.88</v>
      </c>
    </row>
    <row r="227" spans="1:12" x14ac:dyDescent="0.3">
      <c r="A227" s="1" t="s">
        <v>70</v>
      </c>
      <c r="B227" s="2" t="s">
        <v>251</v>
      </c>
      <c r="C227" s="1">
        <v>40</v>
      </c>
      <c r="D227" s="1" t="s">
        <v>352</v>
      </c>
      <c r="E227" t="s">
        <v>328</v>
      </c>
      <c r="F227" s="1" t="s">
        <v>344</v>
      </c>
      <c r="G227" s="1" t="s">
        <v>346</v>
      </c>
      <c r="H227" s="1" t="str">
        <f t="shared" si="3"/>
        <v>BtPlDw</v>
      </c>
      <c r="I227">
        <v>27.5</v>
      </c>
      <c r="J227">
        <v>2.7</v>
      </c>
      <c r="K227" s="4">
        <v>4.786E-2</v>
      </c>
      <c r="L227" s="4">
        <v>2.9</v>
      </c>
    </row>
    <row r="228" spans="1:12" x14ac:dyDescent="0.3">
      <c r="A228" s="1" t="s">
        <v>70</v>
      </c>
      <c r="B228" s="2" t="s">
        <v>252</v>
      </c>
      <c r="C228" s="1">
        <v>40</v>
      </c>
      <c r="D228" s="1" t="s">
        <v>342</v>
      </c>
      <c r="E228" t="s">
        <v>328</v>
      </c>
      <c r="F228" s="1" t="s">
        <v>344</v>
      </c>
      <c r="G228" s="1" t="s">
        <v>346</v>
      </c>
      <c r="H228" s="5" t="str">
        <f t="shared" si="3"/>
        <v>BtPlDw</v>
      </c>
      <c r="I228">
        <v>27.5</v>
      </c>
      <c r="J228">
        <v>2.7</v>
      </c>
      <c r="K228" s="4">
        <v>3.8899999999999997E-2</v>
      </c>
      <c r="L228" s="4">
        <v>2.88</v>
      </c>
    </row>
    <row r="229" spans="1:12" x14ac:dyDescent="0.3">
      <c r="A229" s="1" t="s">
        <v>0</v>
      </c>
      <c r="B229" s="2" t="s">
        <v>253</v>
      </c>
      <c r="C229" s="1">
        <v>12</v>
      </c>
      <c r="D229" s="1" t="s">
        <v>342</v>
      </c>
      <c r="E229" t="s">
        <v>328</v>
      </c>
      <c r="F229" s="1" t="s">
        <v>344</v>
      </c>
      <c r="G229" s="1" t="s">
        <v>346</v>
      </c>
      <c r="H229" s="1" t="str">
        <f t="shared" si="3"/>
        <v>BtPlDw</v>
      </c>
      <c r="I229">
        <v>27.5</v>
      </c>
      <c r="J229">
        <v>2.7</v>
      </c>
      <c r="K229" s="4">
        <v>2.3439999999999999E-2</v>
      </c>
      <c r="L229" s="4">
        <v>2.99</v>
      </c>
    </row>
    <row r="230" spans="1:12" x14ac:dyDescent="0.3">
      <c r="A230" s="1" t="s">
        <v>0</v>
      </c>
      <c r="B230" s="2" t="s">
        <v>254</v>
      </c>
      <c r="C230" s="1">
        <v>10</v>
      </c>
      <c r="D230" s="1" t="s">
        <v>342</v>
      </c>
      <c r="E230" t="s">
        <v>328</v>
      </c>
      <c r="F230" s="1" t="s">
        <v>344</v>
      </c>
      <c r="G230" s="1" t="s">
        <v>346</v>
      </c>
      <c r="H230" s="5" t="str">
        <f t="shared" si="3"/>
        <v>BtPlDw</v>
      </c>
      <c r="I230">
        <v>27.5</v>
      </c>
      <c r="J230">
        <v>2.7</v>
      </c>
      <c r="K230" s="4">
        <v>2.3439999999999999E-2</v>
      </c>
      <c r="L230" s="4">
        <v>2.99</v>
      </c>
    </row>
    <row r="231" spans="1:12" x14ac:dyDescent="0.3">
      <c r="A231" s="1" t="s">
        <v>0</v>
      </c>
      <c r="B231" s="2" t="s">
        <v>255</v>
      </c>
      <c r="C231" s="1">
        <v>10</v>
      </c>
      <c r="D231" s="1" t="s">
        <v>342</v>
      </c>
      <c r="E231" t="s">
        <v>328</v>
      </c>
      <c r="F231" s="1" t="s">
        <v>344</v>
      </c>
      <c r="G231" s="1" t="s">
        <v>346</v>
      </c>
      <c r="H231" s="1" t="str">
        <f t="shared" si="3"/>
        <v>BtPlDw</v>
      </c>
      <c r="I231">
        <v>27.5</v>
      </c>
      <c r="J231">
        <v>2.7</v>
      </c>
      <c r="K231" s="4">
        <v>1.413E-2</v>
      </c>
      <c r="L231" s="4">
        <v>2.95</v>
      </c>
    </row>
    <row r="232" spans="1:12" x14ac:dyDescent="0.3">
      <c r="A232" s="1" t="s">
        <v>0</v>
      </c>
      <c r="B232" s="2" t="s">
        <v>256</v>
      </c>
      <c r="C232" s="1">
        <v>8.5</v>
      </c>
      <c r="D232" s="1" t="s">
        <v>342</v>
      </c>
      <c r="E232" t="s">
        <v>329</v>
      </c>
      <c r="F232" s="1" t="s">
        <v>344</v>
      </c>
      <c r="G232" s="1" t="s">
        <v>346</v>
      </c>
      <c r="H232" s="5" t="str">
        <f t="shared" si="3"/>
        <v>BtPlDw</v>
      </c>
      <c r="I232">
        <v>27.5</v>
      </c>
      <c r="J232">
        <v>3</v>
      </c>
      <c r="K232" s="4">
        <v>1.9949999999999999E-2</v>
      </c>
      <c r="L232" s="4">
        <v>2.94</v>
      </c>
    </row>
    <row r="233" spans="1:12" x14ac:dyDescent="0.3">
      <c r="A233" s="1" t="s">
        <v>0</v>
      </c>
      <c r="B233" s="2" t="s">
        <v>257</v>
      </c>
      <c r="C233" s="1">
        <v>10</v>
      </c>
      <c r="D233" s="1" t="s">
        <v>342</v>
      </c>
      <c r="E233" t="s">
        <v>328</v>
      </c>
      <c r="F233" s="1" t="s">
        <v>344</v>
      </c>
      <c r="G233" s="1" t="s">
        <v>346</v>
      </c>
      <c r="H233" s="1" t="str">
        <f t="shared" si="3"/>
        <v>BtPlDw</v>
      </c>
      <c r="I233">
        <v>27.5</v>
      </c>
      <c r="J233">
        <v>2.7</v>
      </c>
      <c r="K233" s="4">
        <v>1.7780000000000001E-2</v>
      </c>
      <c r="L233" s="4">
        <v>2.97</v>
      </c>
    </row>
    <row r="234" spans="1:12" x14ac:dyDescent="0.3">
      <c r="A234" s="1" t="s">
        <v>0</v>
      </c>
      <c r="B234" s="2" t="s">
        <v>258</v>
      </c>
      <c r="C234" s="1">
        <v>11</v>
      </c>
      <c r="D234" s="1" t="s">
        <v>342</v>
      </c>
      <c r="E234" t="s">
        <v>328</v>
      </c>
      <c r="F234" s="1" t="s">
        <v>344</v>
      </c>
      <c r="G234" s="1" t="s">
        <v>346</v>
      </c>
      <c r="H234" s="5" t="str">
        <f t="shared" si="3"/>
        <v>BtPlDw</v>
      </c>
      <c r="I234">
        <v>27.5</v>
      </c>
      <c r="J234">
        <v>2.6</v>
      </c>
      <c r="K234" s="4">
        <v>1.4789999999999999E-2</v>
      </c>
      <c r="L234" s="4">
        <v>2.99</v>
      </c>
    </row>
    <row r="235" spans="1:12" x14ac:dyDescent="0.3">
      <c r="A235" s="1" t="s">
        <v>0</v>
      </c>
      <c r="B235" s="2" t="s">
        <v>259</v>
      </c>
      <c r="C235" s="1">
        <v>11</v>
      </c>
      <c r="D235" s="1" t="s">
        <v>342</v>
      </c>
      <c r="E235" t="s">
        <v>328</v>
      </c>
      <c r="F235" s="1" t="s">
        <v>344</v>
      </c>
      <c r="G235" s="1" t="s">
        <v>346</v>
      </c>
      <c r="H235" s="1" t="str">
        <f t="shared" si="3"/>
        <v>BtPlDw</v>
      </c>
      <c r="I235">
        <v>27.5</v>
      </c>
      <c r="J235">
        <v>2.7</v>
      </c>
      <c r="K235" s="4">
        <v>2.3439999999999999E-2</v>
      </c>
      <c r="L235" s="4">
        <v>2.99</v>
      </c>
    </row>
    <row r="236" spans="1:12" x14ac:dyDescent="0.3">
      <c r="A236" s="1" t="s">
        <v>155</v>
      </c>
      <c r="B236" s="2" t="s">
        <v>260</v>
      </c>
      <c r="C236" s="1">
        <v>35</v>
      </c>
      <c r="D236" s="1" t="s">
        <v>347</v>
      </c>
      <c r="E236" t="s">
        <v>331</v>
      </c>
      <c r="F236" s="1" t="s">
        <v>344</v>
      </c>
      <c r="G236" s="1" t="s">
        <v>346</v>
      </c>
      <c r="H236" s="5" t="str">
        <f t="shared" si="3"/>
        <v>BtPlDw</v>
      </c>
      <c r="I236">
        <v>27.5</v>
      </c>
      <c r="J236">
        <v>4.0999999999999996</v>
      </c>
      <c r="K236" s="4">
        <v>2.818E-2</v>
      </c>
      <c r="L236" s="4">
        <v>2.92</v>
      </c>
    </row>
    <row r="237" spans="1:12" x14ac:dyDescent="0.3">
      <c r="A237" s="1" t="s">
        <v>155</v>
      </c>
      <c r="B237" s="2" t="s">
        <v>261</v>
      </c>
      <c r="C237" s="1">
        <v>45</v>
      </c>
      <c r="D237" s="1" t="s">
        <v>347</v>
      </c>
      <c r="E237" t="s">
        <v>329</v>
      </c>
      <c r="F237" s="1" t="s">
        <v>344</v>
      </c>
      <c r="G237" s="1" t="s">
        <v>346</v>
      </c>
      <c r="H237" s="1" t="str">
        <f t="shared" si="3"/>
        <v>BtPlDw</v>
      </c>
      <c r="I237">
        <v>27.5</v>
      </c>
      <c r="J237">
        <v>3.6</v>
      </c>
      <c r="K237" s="4">
        <v>1.7780000000000001E-2</v>
      </c>
      <c r="L237" s="4">
        <v>2.87</v>
      </c>
    </row>
    <row r="238" spans="1:12" x14ac:dyDescent="0.3">
      <c r="A238" s="1" t="s">
        <v>95</v>
      </c>
      <c r="B238" s="2" t="s">
        <v>262</v>
      </c>
      <c r="C238" s="1">
        <v>15.5</v>
      </c>
      <c r="D238" s="1" t="s">
        <v>349</v>
      </c>
      <c r="E238" t="s">
        <v>329</v>
      </c>
      <c r="F238" s="1" t="s">
        <v>344</v>
      </c>
      <c r="G238" s="1" t="s">
        <v>346</v>
      </c>
      <c r="H238" s="5" t="str">
        <f t="shared" si="3"/>
        <v>BtPlDw</v>
      </c>
      <c r="I238">
        <v>27.5</v>
      </c>
      <c r="J238">
        <v>3.5</v>
      </c>
      <c r="K238" s="4">
        <v>1.259E-2</v>
      </c>
      <c r="L238" s="4">
        <v>3.14</v>
      </c>
    </row>
    <row r="239" spans="1:12" x14ac:dyDescent="0.3">
      <c r="A239" s="1" t="s">
        <v>15</v>
      </c>
      <c r="B239" s="2" t="s">
        <v>263</v>
      </c>
      <c r="C239" s="1">
        <v>12</v>
      </c>
      <c r="D239" s="1" t="s">
        <v>341</v>
      </c>
      <c r="E239" t="s">
        <v>329</v>
      </c>
      <c r="F239" s="1" t="s">
        <v>344</v>
      </c>
      <c r="G239" s="1" t="s">
        <v>346</v>
      </c>
      <c r="H239" s="1" t="str">
        <f t="shared" si="3"/>
        <v>BtPlDw</v>
      </c>
      <c r="I239">
        <v>27.5</v>
      </c>
      <c r="J239">
        <v>3.4</v>
      </c>
      <c r="K239" s="4">
        <v>1.512E-2</v>
      </c>
      <c r="L239" s="4">
        <v>2.98</v>
      </c>
    </row>
    <row r="240" spans="1:12" x14ac:dyDescent="0.3">
      <c r="A240" s="1" t="s">
        <v>15</v>
      </c>
      <c r="B240" s="2" t="s">
        <v>264</v>
      </c>
      <c r="C240" s="1">
        <v>15</v>
      </c>
      <c r="D240" s="1" t="s">
        <v>341</v>
      </c>
      <c r="E240" t="s">
        <v>329</v>
      </c>
      <c r="F240" s="1" t="s">
        <v>344</v>
      </c>
      <c r="G240" s="1" t="s">
        <v>346</v>
      </c>
      <c r="H240" s="5" t="str">
        <f t="shared" si="3"/>
        <v>BtPlDw</v>
      </c>
      <c r="I240">
        <v>27.5</v>
      </c>
      <c r="J240">
        <v>3.4</v>
      </c>
      <c r="K240" s="4">
        <v>1.9949999999999999E-2</v>
      </c>
      <c r="L240" s="4">
        <v>2.94</v>
      </c>
    </row>
    <row r="241" spans="1:12" x14ac:dyDescent="0.3">
      <c r="A241" s="1" t="s">
        <v>43</v>
      </c>
      <c r="B241" s="2" t="s">
        <v>265</v>
      </c>
      <c r="C241" s="1">
        <v>55</v>
      </c>
      <c r="D241" s="1" t="s">
        <v>349</v>
      </c>
      <c r="E241" t="s">
        <v>331</v>
      </c>
      <c r="F241" s="1" t="s">
        <v>344</v>
      </c>
      <c r="G241" s="1" t="s">
        <v>345</v>
      </c>
      <c r="H241" s="1" t="str">
        <f t="shared" si="3"/>
        <v>BtPlAs</v>
      </c>
      <c r="I241">
        <v>27.5</v>
      </c>
      <c r="J241">
        <v>4</v>
      </c>
      <c r="K241" s="4">
        <v>3.5479999999999998E-2</v>
      </c>
      <c r="L241" s="4">
        <v>2.94</v>
      </c>
    </row>
    <row r="242" spans="1:12" x14ac:dyDescent="0.3">
      <c r="A242" s="1" t="s">
        <v>24</v>
      </c>
      <c r="B242" s="2" t="s">
        <v>266</v>
      </c>
      <c r="C242" s="1">
        <v>10</v>
      </c>
      <c r="D242" s="1" t="s">
        <v>349</v>
      </c>
      <c r="E242" t="s">
        <v>329</v>
      </c>
      <c r="F242" s="1" t="s">
        <v>344</v>
      </c>
      <c r="G242" s="1" t="s">
        <v>346</v>
      </c>
      <c r="H242" s="5" t="str">
        <f t="shared" si="3"/>
        <v>BtPlDw</v>
      </c>
      <c r="I242">
        <v>27.5</v>
      </c>
      <c r="J242">
        <v>3.2</v>
      </c>
      <c r="K242" s="4">
        <v>1.66E-2</v>
      </c>
      <c r="L242" s="4">
        <v>2.96</v>
      </c>
    </row>
    <row r="243" spans="1:12" x14ac:dyDescent="0.3">
      <c r="A243" s="1" t="s">
        <v>24</v>
      </c>
      <c r="B243" s="2" t="s">
        <v>267</v>
      </c>
      <c r="C243" s="1">
        <v>33</v>
      </c>
      <c r="D243" s="1" t="s">
        <v>342</v>
      </c>
      <c r="E243" t="s">
        <v>329</v>
      </c>
      <c r="F243" s="1" t="s">
        <v>344</v>
      </c>
      <c r="G243" s="1" t="s">
        <v>346</v>
      </c>
      <c r="H243" s="1" t="str">
        <f t="shared" si="3"/>
        <v>BtPlDw</v>
      </c>
      <c r="I243">
        <v>27.5</v>
      </c>
      <c r="J243">
        <v>2.8</v>
      </c>
      <c r="K243" s="4">
        <v>1.1220000000000001E-2</v>
      </c>
      <c r="L243" s="4">
        <v>3.04</v>
      </c>
    </row>
    <row r="244" spans="1:12" x14ac:dyDescent="0.3">
      <c r="A244" s="1" t="s">
        <v>268</v>
      </c>
      <c r="B244" s="2" t="s">
        <v>269</v>
      </c>
      <c r="C244" s="1">
        <v>14</v>
      </c>
      <c r="D244" s="1" t="s">
        <v>341</v>
      </c>
      <c r="E244" t="s">
        <v>329</v>
      </c>
      <c r="F244" s="1" t="s">
        <v>344</v>
      </c>
      <c r="G244" s="1" t="s">
        <v>346</v>
      </c>
      <c r="H244" s="5" t="str">
        <f t="shared" si="3"/>
        <v>BtPlDw</v>
      </c>
      <c r="I244">
        <v>27.5</v>
      </c>
      <c r="J244">
        <v>3.4</v>
      </c>
      <c r="K244" s="4">
        <v>3.8899999999999998E-3</v>
      </c>
      <c r="L244" s="4">
        <v>3.12</v>
      </c>
    </row>
    <row r="245" spans="1:12" x14ac:dyDescent="0.3">
      <c r="A245" s="1" t="s">
        <v>270</v>
      </c>
      <c r="B245" s="2" t="s">
        <v>271</v>
      </c>
      <c r="C245" s="1">
        <v>20</v>
      </c>
      <c r="D245" s="1" t="s">
        <v>349</v>
      </c>
      <c r="E245" t="s">
        <v>329</v>
      </c>
      <c r="F245" s="1" t="s">
        <v>348</v>
      </c>
      <c r="G245" s="1" t="s">
        <v>346</v>
      </c>
      <c r="H245" s="1" t="str">
        <f t="shared" si="3"/>
        <v>BnthDw</v>
      </c>
      <c r="I245">
        <v>27.5</v>
      </c>
      <c r="J245">
        <v>3.6</v>
      </c>
      <c r="K245" s="4">
        <v>1.023E-2</v>
      </c>
      <c r="L245" s="4">
        <v>3.01</v>
      </c>
    </row>
    <row r="246" spans="1:12" x14ac:dyDescent="0.3">
      <c r="A246" s="1" t="s">
        <v>270</v>
      </c>
      <c r="B246" s="2" t="s">
        <v>272</v>
      </c>
      <c r="C246" s="1">
        <v>24</v>
      </c>
      <c r="D246" s="1" t="s">
        <v>349</v>
      </c>
      <c r="E246" t="s">
        <v>329</v>
      </c>
      <c r="F246" s="1" t="s">
        <v>348</v>
      </c>
      <c r="G246" s="1" t="s">
        <v>346</v>
      </c>
      <c r="H246" s="5" t="str">
        <f t="shared" si="3"/>
        <v>BnthDw</v>
      </c>
      <c r="I246">
        <v>27.5</v>
      </c>
      <c r="J246">
        <v>3.6</v>
      </c>
      <c r="K246" s="4">
        <v>1.023E-2</v>
      </c>
      <c r="L246" s="4">
        <v>3.01</v>
      </c>
    </row>
    <row r="247" spans="1:12" x14ac:dyDescent="0.3">
      <c r="A247" s="1" t="s">
        <v>70</v>
      </c>
      <c r="B247" s="2" t="s">
        <v>273</v>
      </c>
      <c r="C247" s="1">
        <v>25</v>
      </c>
      <c r="D247" s="1" t="s">
        <v>352</v>
      </c>
      <c r="E247" t="s">
        <v>328</v>
      </c>
      <c r="F247" s="1" t="s">
        <v>344</v>
      </c>
      <c r="G247" s="1" t="s">
        <v>346</v>
      </c>
      <c r="H247" s="1" t="str">
        <f t="shared" si="3"/>
        <v>BtPlDw</v>
      </c>
      <c r="I247">
        <v>27.5</v>
      </c>
      <c r="J247">
        <v>2.7</v>
      </c>
      <c r="K247" s="4">
        <v>3.3110000000000001E-2</v>
      </c>
      <c r="L247" s="4">
        <v>2.88</v>
      </c>
    </row>
    <row r="248" spans="1:12" x14ac:dyDescent="0.3">
      <c r="A248" s="1" t="s">
        <v>133</v>
      </c>
      <c r="B248" s="2" t="s">
        <v>274</v>
      </c>
      <c r="C248" s="1">
        <v>42.1</v>
      </c>
      <c r="D248" s="1" t="s">
        <v>341</v>
      </c>
      <c r="E248" t="s">
        <v>329</v>
      </c>
      <c r="F248" t="s">
        <v>350</v>
      </c>
      <c r="G248" s="1" t="s">
        <v>345</v>
      </c>
      <c r="H248" s="5" t="str">
        <f t="shared" si="3"/>
        <v>PelgAs</v>
      </c>
      <c r="I248">
        <v>27.5</v>
      </c>
      <c r="J248">
        <v>3.2</v>
      </c>
      <c r="K248" s="4">
        <v>8.7100000000000007E-3</v>
      </c>
      <c r="L248" s="4">
        <v>3.07</v>
      </c>
    </row>
    <row r="249" spans="1:12" x14ac:dyDescent="0.3">
      <c r="A249" s="1" t="s">
        <v>197</v>
      </c>
      <c r="B249" s="2" t="s">
        <v>275</v>
      </c>
      <c r="C249" s="1">
        <v>25</v>
      </c>
      <c r="D249" s="1" t="s">
        <v>349</v>
      </c>
      <c r="E249" t="s">
        <v>329</v>
      </c>
      <c r="F249" s="1" t="s">
        <v>344</v>
      </c>
      <c r="G249" s="1" t="s">
        <v>346</v>
      </c>
      <c r="H249" s="1" t="str">
        <f t="shared" si="3"/>
        <v>BtPlDw</v>
      </c>
      <c r="I249">
        <v>27.5</v>
      </c>
      <c r="J249">
        <v>3.9</v>
      </c>
      <c r="K249" s="4">
        <v>2.188E-2</v>
      </c>
      <c r="L249" s="4">
        <v>3.01</v>
      </c>
    </row>
    <row r="250" spans="1:12" x14ac:dyDescent="0.3">
      <c r="A250" s="1" t="s">
        <v>197</v>
      </c>
      <c r="B250" s="2" t="s">
        <v>276</v>
      </c>
      <c r="C250" s="1">
        <v>17</v>
      </c>
      <c r="D250" s="1" t="s">
        <v>349</v>
      </c>
      <c r="E250" t="s">
        <v>329</v>
      </c>
      <c r="F250" s="1" t="s">
        <v>344</v>
      </c>
      <c r="G250" s="4" t="s">
        <v>346</v>
      </c>
      <c r="H250" s="5" t="str">
        <f t="shared" si="3"/>
        <v>BtPlDw</v>
      </c>
      <c r="I250">
        <v>27.5</v>
      </c>
      <c r="J250">
        <v>3.4</v>
      </c>
      <c r="K250" s="4">
        <v>1.6219999999999998E-2</v>
      </c>
      <c r="L250" s="4">
        <v>2.98</v>
      </c>
    </row>
    <row r="251" spans="1:12" x14ac:dyDescent="0.3">
      <c r="A251" s="1" t="s">
        <v>197</v>
      </c>
      <c r="B251" s="2" t="s">
        <v>430</v>
      </c>
      <c r="C251" s="1">
        <f>(C249+C250+C252)/3</f>
        <v>29</v>
      </c>
      <c r="D251" s="1" t="s">
        <v>349</v>
      </c>
      <c r="E251" t="s">
        <v>329</v>
      </c>
      <c r="F251" s="1" t="s">
        <v>344</v>
      </c>
      <c r="G251" s="1" t="s">
        <v>346</v>
      </c>
      <c r="H251" s="1" t="str">
        <f t="shared" si="3"/>
        <v>BtPlDw</v>
      </c>
      <c r="I251">
        <v>27.5</v>
      </c>
      <c r="J251">
        <v>3.5</v>
      </c>
      <c r="K251" s="4">
        <v>1.6219999999999998E-2</v>
      </c>
      <c r="L251" s="4">
        <v>2.97</v>
      </c>
    </row>
    <row r="252" spans="1:12" x14ac:dyDescent="0.3">
      <c r="A252" s="1" t="s">
        <v>197</v>
      </c>
      <c r="B252" s="2" t="s">
        <v>277</v>
      </c>
      <c r="C252" s="1">
        <v>45</v>
      </c>
      <c r="D252" s="1" t="s">
        <v>349</v>
      </c>
      <c r="E252" t="s">
        <v>329</v>
      </c>
      <c r="F252" s="1" t="s">
        <v>344</v>
      </c>
      <c r="G252" s="1" t="s">
        <v>346</v>
      </c>
      <c r="H252" s="5" t="str">
        <f t="shared" si="3"/>
        <v>BtPlDw</v>
      </c>
      <c r="I252">
        <v>27.5</v>
      </c>
      <c r="J252">
        <v>3.6</v>
      </c>
      <c r="K252" s="4">
        <v>1.6219999999999998E-2</v>
      </c>
      <c r="L252" s="4">
        <v>2.97</v>
      </c>
    </row>
    <row r="253" spans="1:12" x14ac:dyDescent="0.3">
      <c r="A253" s="1" t="s">
        <v>24</v>
      </c>
      <c r="B253" s="2" t="s">
        <v>278</v>
      </c>
      <c r="C253" s="1">
        <v>47</v>
      </c>
      <c r="D253" s="1" t="s">
        <v>343</v>
      </c>
      <c r="E253" t="s">
        <v>330</v>
      </c>
      <c r="F253" s="1" t="s">
        <v>344</v>
      </c>
      <c r="G253" s="1" t="s">
        <v>346</v>
      </c>
      <c r="H253" s="1" t="str">
        <f t="shared" si="3"/>
        <v>BtPlDw</v>
      </c>
      <c r="I253">
        <v>27.5</v>
      </c>
      <c r="J253">
        <v>2</v>
      </c>
      <c r="K253" s="4">
        <v>2.188E-2</v>
      </c>
      <c r="L253" s="4">
        <v>3.08</v>
      </c>
    </row>
    <row r="254" spans="1:12" x14ac:dyDescent="0.3">
      <c r="A254" s="1" t="s">
        <v>24</v>
      </c>
      <c r="B254" s="2" t="s">
        <v>279</v>
      </c>
      <c r="C254" s="1">
        <v>75</v>
      </c>
      <c r="D254" s="1" t="s">
        <v>343</v>
      </c>
      <c r="E254" t="s">
        <v>330</v>
      </c>
      <c r="F254" s="1" t="s">
        <v>344</v>
      </c>
      <c r="G254" s="1" t="s">
        <v>346</v>
      </c>
      <c r="H254" s="5" t="str">
        <f t="shared" si="3"/>
        <v>BtPlDw</v>
      </c>
      <c r="I254">
        <v>27.5</v>
      </c>
      <c r="J254">
        <v>2</v>
      </c>
      <c r="K254" s="4">
        <v>1.5140000000000001E-2</v>
      </c>
      <c r="L254" s="4">
        <v>3.02</v>
      </c>
    </row>
    <row r="255" spans="1:12" x14ac:dyDescent="0.3">
      <c r="A255" s="1" t="s">
        <v>24</v>
      </c>
      <c r="B255" s="2" t="s">
        <v>280</v>
      </c>
      <c r="C255" s="1">
        <v>40</v>
      </c>
      <c r="D255" s="1" t="s">
        <v>343</v>
      </c>
      <c r="E255" t="s">
        <v>330</v>
      </c>
      <c r="F255" s="1" t="s">
        <v>344</v>
      </c>
      <c r="G255" s="1" t="s">
        <v>346</v>
      </c>
      <c r="H255" s="1" t="str">
        <f t="shared" si="3"/>
        <v>BtPlDw</v>
      </c>
      <c r="I255">
        <v>27.5</v>
      </c>
      <c r="J255">
        <v>2</v>
      </c>
      <c r="K255" s="4">
        <v>1.6219999999999998E-2</v>
      </c>
      <c r="L255" s="4">
        <v>3.04</v>
      </c>
    </row>
    <row r="256" spans="1:12" x14ac:dyDescent="0.3">
      <c r="A256" s="1" t="s">
        <v>24</v>
      </c>
      <c r="B256" s="2" t="s">
        <v>281</v>
      </c>
      <c r="C256" s="1">
        <v>34</v>
      </c>
      <c r="D256" s="1" t="s">
        <v>343</v>
      </c>
      <c r="E256" t="s">
        <v>330</v>
      </c>
      <c r="F256" s="1" t="s">
        <v>344</v>
      </c>
      <c r="G256" s="1" t="s">
        <v>346</v>
      </c>
      <c r="H256" s="5" t="str">
        <f t="shared" si="3"/>
        <v>BtPlDw</v>
      </c>
      <c r="I256">
        <v>27.5</v>
      </c>
      <c r="J256">
        <v>2</v>
      </c>
      <c r="K256" s="4">
        <v>1.6219999999999998E-2</v>
      </c>
      <c r="L256" s="4">
        <v>3.04</v>
      </c>
    </row>
    <row r="257" spans="1:13" x14ac:dyDescent="0.3">
      <c r="A257" s="1" t="s">
        <v>24</v>
      </c>
      <c r="B257" s="2" t="s">
        <v>282</v>
      </c>
      <c r="C257" s="1">
        <v>70</v>
      </c>
      <c r="D257" s="1" t="s">
        <v>343</v>
      </c>
      <c r="E257" t="s">
        <v>330</v>
      </c>
      <c r="F257" s="1" t="s">
        <v>344</v>
      </c>
      <c r="G257" s="1" t="s">
        <v>346</v>
      </c>
      <c r="H257" s="1" t="str">
        <f t="shared" si="3"/>
        <v>BtPlDw</v>
      </c>
      <c r="I257">
        <v>27.5</v>
      </c>
      <c r="J257">
        <v>2</v>
      </c>
      <c r="K257" s="4">
        <v>1.349E-2</v>
      </c>
      <c r="L257" s="4">
        <v>3.08</v>
      </c>
    </row>
    <row r="258" spans="1:13" x14ac:dyDescent="0.3">
      <c r="A258" s="1" t="s">
        <v>24</v>
      </c>
      <c r="B258" s="2" t="s">
        <v>283</v>
      </c>
      <c r="C258" s="1">
        <v>26.6</v>
      </c>
      <c r="D258" s="1" t="s">
        <v>343</v>
      </c>
      <c r="E258" t="s">
        <v>330</v>
      </c>
      <c r="F258" s="1" t="s">
        <v>344</v>
      </c>
      <c r="G258" s="1" t="s">
        <v>346</v>
      </c>
      <c r="H258" s="5" t="str">
        <f t="shared" si="3"/>
        <v>BtPlDw</v>
      </c>
      <c r="I258">
        <v>27.5</v>
      </c>
      <c r="J258">
        <v>2</v>
      </c>
      <c r="K258" s="4">
        <v>1.8620000000000001E-2</v>
      </c>
      <c r="L258" s="4">
        <v>3.07</v>
      </c>
      <c r="M258" t="s">
        <v>480</v>
      </c>
    </row>
    <row r="259" spans="1:13" x14ac:dyDescent="0.3">
      <c r="A259" s="1" t="s">
        <v>284</v>
      </c>
      <c r="B259" s="2" t="s">
        <v>285</v>
      </c>
      <c r="C259" s="1">
        <v>31</v>
      </c>
      <c r="D259" s="1" t="s">
        <v>349</v>
      </c>
      <c r="E259" t="s">
        <v>329</v>
      </c>
      <c r="F259" s="1" t="s">
        <v>348</v>
      </c>
      <c r="G259" s="1" t="s">
        <v>345</v>
      </c>
      <c r="H259" s="1" t="str">
        <f>F259&amp;""&amp;G259</f>
        <v>BnthAs</v>
      </c>
      <c r="I259">
        <v>27.5</v>
      </c>
      <c r="J259">
        <v>3.8</v>
      </c>
      <c r="K259" s="4">
        <v>1.738E-2</v>
      </c>
      <c r="L259" s="4">
        <v>2.98</v>
      </c>
    </row>
    <row r="260" spans="1:13" x14ac:dyDescent="0.3">
      <c r="A260" s="1" t="s">
        <v>284</v>
      </c>
      <c r="B260" s="2" t="s">
        <v>286</v>
      </c>
      <c r="C260" s="1">
        <v>30</v>
      </c>
      <c r="D260" s="1" t="s">
        <v>349</v>
      </c>
      <c r="E260" t="s">
        <v>329</v>
      </c>
      <c r="F260" s="1" t="s">
        <v>348</v>
      </c>
      <c r="G260" s="1" t="s">
        <v>345</v>
      </c>
      <c r="H260" s="5" t="str">
        <f t="shared" ref="H260:H323" si="4">F260&amp;""&amp;G260</f>
        <v>BnthAs</v>
      </c>
      <c r="I260">
        <v>27.5</v>
      </c>
      <c r="J260">
        <v>3.6</v>
      </c>
      <c r="K260" s="4">
        <v>1.738E-2</v>
      </c>
      <c r="L260" s="4">
        <v>2.98</v>
      </c>
    </row>
    <row r="261" spans="1:13" x14ac:dyDescent="0.3">
      <c r="A261" s="1" t="s">
        <v>141</v>
      </c>
      <c r="B261" s="2" t="s">
        <v>287</v>
      </c>
      <c r="C261" s="1">
        <v>140</v>
      </c>
      <c r="D261" s="1" t="s">
        <v>349</v>
      </c>
      <c r="E261" t="s">
        <v>329</v>
      </c>
      <c r="F261" s="1" t="s">
        <v>348</v>
      </c>
      <c r="G261" s="1" t="s">
        <v>346</v>
      </c>
      <c r="H261" s="1" t="str">
        <f t="shared" si="4"/>
        <v>BnthDw</v>
      </c>
      <c r="I261">
        <v>27.5</v>
      </c>
      <c r="J261">
        <v>3.8</v>
      </c>
      <c r="K261" s="4">
        <v>3.4000000000000002E-4</v>
      </c>
      <c r="L261" s="4">
        <v>3.04</v>
      </c>
    </row>
    <row r="262" spans="1:13" x14ac:dyDescent="0.3">
      <c r="A262" s="1" t="s">
        <v>288</v>
      </c>
      <c r="B262" s="2" t="s">
        <v>289</v>
      </c>
      <c r="C262" s="1">
        <v>40</v>
      </c>
      <c r="D262" s="1" t="s">
        <v>343</v>
      </c>
      <c r="E262" t="s">
        <v>330</v>
      </c>
      <c r="F262" s="1" t="s">
        <v>344</v>
      </c>
      <c r="G262" s="1" t="s">
        <v>345</v>
      </c>
      <c r="H262" s="5" t="str">
        <f t="shared" si="4"/>
        <v>BtPlAs</v>
      </c>
      <c r="I262">
        <v>27.5</v>
      </c>
      <c r="J262">
        <v>2</v>
      </c>
      <c r="K262" s="4">
        <v>1.4789999999999999E-2</v>
      </c>
      <c r="L262" s="4">
        <v>2.99</v>
      </c>
    </row>
    <row r="263" spans="1:13" x14ac:dyDescent="0.3">
      <c r="A263" s="1" t="s">
        <v>288</v>
      </c>
      <c r="B263" s="2" t="s">
        <v>290</v>
      </c>
      <c r="C263" s="1">
        <v>30</v>
      </c>
      <c r="D263" s="1" t="s">
        <v>343</v>
      </c>
      <c r="E263" t="s">
        <v>330</v>
      </c>
      <c r="F263" s="1" t="s">
        <v>344</v>
      </c>
      <c r="G263" s="1" t="s">
        <v>345</v>
      </c>
      <c r="H263" s="1" t="str">
        <f t="shared" si="4"/>
        <v>BtPlAs</v>
      </c>
      <c r="I263">
        <v>27.5</v>
      </c>
      <c r="J263">
        <v>2</v>
      </c>
      <c r="K263" s="4">
        <v>1.2880000000000001E-2</v>
      </c>
      <c r="L263" s="4">
        <v>2.96</v>
      </c>
    </row>
    <row r="264" spans="1:13" x14ac:dyDescent="0.3">
      <c r="A264" s="1" t="s">
        <v>288</v>
      </c>
      <c r="B264" s="2" t="s">
        <v>431</v>
      </c>
      <c r="C264" s="1">
        <f>(C262+C263+C265+C266)/4</f>
        <v>38.75</v>
      </c>
      <c r="D264" s="1" t="s">
        <v>343</v>
      </c>
      <c r="E264" t="s">
        <v>330</v>
      </c>
      <c r="F264" s="1" t="s">
        <v>344</v>
      </c>
      <c r="G264" s="1" t="s">
        <v>345</v>
      </c>
      <c r="H264" s="5" t="str">
        <f t="shared" si="4"/>
        <v>BtPlAs</v>
      </c>
      <c r="I264">
        <v>27.5</v>
      </c>
      <c r="J264">
        <v>2</v>
      </c>
      <c r="K264" s="4">
        <v>1.6219999999999998E-2</v>
      </c>
      <c r="L264" s="4">
        <v>3.06</v>
      </c>
    </row>
    <row r="265" spans="1:13" x14ac:dyDescent="0.3">
      <c r="A265" s="1" t="s">
        <v>288</v>
      </c>
      <c r="B265" s="2" t="s">
        <v>291</v>
      </c>
      <c r="C265" s="1">
        <v>40</v>
      </c>
      <c r="D265" s="1" t="s">
        <v>351</v>
      </c>
      <c r="E265" t="s">
        <v>328</v>
      </c>
      <c r="F265" s="1" t="s">
        <v>344</v>
      </c>
      <c r="G265" s="1" t="s">
        <v>346</v>
      </c>
      <c r="H265" s="1" t="str">
        <f t="shared" si="4"/>
        <v>BtPlDw</v>
      </c>
      <c r="I265">
        <v>27.5</v>
      </c>
      <c r="J265">
        <v>2.7</v>
      </c>
      <c r="K265" s="4">
        <v>1.66E-2</v>
      </c>
      <c r="L265" s="4">
        <v>2.98</v>
      </c>
    </row>
    <row r="266" spans="1:13" x14ac:dyDescent="0.3">
      <c r="A266" s="1" t="s">
        <v>288</v>
      </c>
      <c r="B266" s="2" t="s">
        <v>292</v>
      </c>
      <c r="C266" s="1">
        <v>45</v>
      </c>
      <c r="D266" s="1" t="s">
        <v>343</v>
      </c>
      <c r="E266" t="s">
        <v>328</v>
      </c>
      <c r="F266" s="1" t="s">
        <v>344</v>
      </c>
      <c r="G266" t="s">
        <v>345</v>
      </c>
      <c r="H266" s="5" t="str">
        <f t="shared" si="4"/>
        <v>BtPlAs</v>
      </c>
      <c r="I266">
        <v>27.5</v>
      </c>
      <c r="J266">
        <v>2.2999999999999998</v>
      </c>
      <c r="K266" s="4">
        <v>1.7780000000000001E-2</v>
      </c>
      <c r="L266" s="4">
        <v>2.94</v>
      </c>
    </row>
    <row r="267" spans="1:13" x14ac:dyDescent="0.3">
      <c r="A267" s="1" t="s">
        <v>293</v>
      </c>
      <c r="B267" s="2" t="s">
        <v>294</v>
      </c>
      <c r="C267" s="1">
        <v>60</v>
      </c>
      <c r="D267" s="1" t="s">
        <v>347</v>
      </c>
      <c r="E267" t="s">
        <v>329</v>
      </c>
      <c r="F267" s="1" t="s">
        <v>350</v>
      </c>
      <c r="G267" t="s">
        <v>345</v>
      </c>
      <c r="H267" s="1" t="str">
        <f t="shared" si="4"/>
        <v>PelgAs</v>
      </c>
      <c r="I267">
        <v>27.5</v>
      </c>
      <c r="J267">
        <v>3.8</v>
      </c>
      <c r="K267" s="4">
        <v>7.7600000000000004E-3</v>
      </c>
      <c r="L267" s="4">
        <v>2.89</v>
      </c>
    </row>
    <row r="268" spans="1:13" x14ac:dyDescent="0.3">
      <c r="A268" s="1" t="s">
        <v>0</v>
      </c>
      <c r="B268" s="2" t="s">
        <v>295</v>
      </c>
      <c r="C268" s="1">
        <v>14</v>
      </c>
      <c r="D268" s="1" t="s">
        <v>342</v>
      </c>
      <c r="E268" t="s">
        <v>328</v>
      </c>
      <c r="F268" s="1" t="s">
        <v>344</v>
      </c>
      <c r="G268" s="1" t="s">
        <v>346</v>
      </c>
      <c r="H268" s="5" t="str">
        <f t="shared" si="4"/>
        <v>BtPlDw</v>
      </c>
      <c r="I268">
        <v>27.5</v>
      </c>
      <c r="J268">
        <v>2.2000000000000002</v>
      </c>
      <c r="K268" s="4">
        <v>2.512E-2</v>
      </c>
      <c r="L268" s="4">
        <v>3.02</v>
      </c>
    </row>
    <row r="269" spans="1:13" x14ac:dyDescent="0.3">
      <c r="A269" s="1" t="s">
        <v>24</v>
      </c>
      <c r="B269" s="2" t="s">
        <v>296</v>
      </c>
      <c r="C269" s="1">
        <v>14</v>
      </c>
      <c r="D269" s="1" t="s">
        <v>349</v>
      </c>
      <c r="E269" t="s">
        <v>329</v>
      </c>
      <c r="F269" s="1" t="s">
        <v>344</v>
      </c>
      <c r="G269" s="1" t="s">
        <v>346</v>
      </c>
      <c r="H269" s="1" t="str">
        <f t="shared" si="4"/>
        <v>BtPlDw</v>
      </c>
      <c r="I269">
        <v>27.5</v>
      </c>
      <c r="J269">
        <v>3.6</v>
      </c>
      <c r="K269" s="4">
        <v>0.01</v>
      </c>
      <c r="L269" s="4">
        <v>3.06</v>
      </c>
    </row>
    <row r="270" spans="1:13" x14ac:dyDescent="0.3">
      <c r="A270" s="1" t="s">
        <v>24</v>
      </c>
      <c r="B270" s="2" t="s">
        <v>432</v>
      </c>
      <c r="C270" s="1">
        <f>(C293 + C269+C271+C272)/4</f>
        <v>14.25</v>
      </c>
      <c r="D270" s="1" t="s">
        <v>349</v>
      </c>
      <c r="E270" t="s">
        <v>329</v>
      </c>
      <c r="F270" s="1" t="s">
        <v>344</v>
      </c>
      <c r="G270" s="1" t="s">
        <v>345</v>
      </c>
      <c r="H270" s="5" t="str">
        <f t="shared" si="4"/>
        <v>BtPlAs</v>
      </c>
      <c r="I270">
        <v>27.5</v>
      </c>
      <c r="J270">
        <v>3.2</v>
      </c>
      <c r="K270" s="4">
        <v>0.01</v>
      </c>
      <c r="L270" s="4">
        <v>3.06</v>
      </c>
    </row>
    <row r="271" spans="1:13" x14ac:dyDescent="0.3">
      <c r="A271" s="1" t="s">
        <v>24</v>
      </c>
      <c r="B271" s="2" t="s">
        <v>297</v>
      </c>
      <c r="C271" s="1">
        <v>15</v>
      </c>
      <c r="D271" s="1" t="s">
        <v>349</v>
      </c>
      <c r="E271" t="s">
        <v>329</v>
      </c>
      <c r="F271" s="1" t="s">
        <v>344</v>
      </c>
      <c r="G271" s="1" t="s">
        <v>345</v>
      </c>
      <c r="H271" s="1" t="str">
        <f t="shared" si="4"/>
        <v>BtPlAs</v>
      </c>
      <c r="I271">
        <v>27.5</v>
      </c>
      <c r="J271">
        <v>3.1</v>
      </c>
      <c r="K271" s="4">
        <v>8.3199999999999993E-3</v>
      </c>
      <c r="L271" s="4">
        <v>2.99</v>
      </c>
    </row>
    <row r="272" spans="1:13" x14ac:dyDescent="0.3">
      <c r="A272" s="1" t="s">
        <v>24</v>
      </c>
      <c r="B272" s="2" t="s">
        <v>298</v>
      </c>
      <c r="C272" s="1">
        <v>15</v>
      </c>
      <c r="D272" s="1" t="s">
        <v>349</v>
      </c>
      <c r="E272" t="s">
        <v>329</v>
      </c>
      <c r="F272" s="1" t="s">
        <v>344</v>
      </c>
      <c r="G272" s="1" t="s">
        <v>345</v>
      </c>
      <c r="H272" s="5" t="str">
        <f t="shared" si="4"/>
        <v>BtPlAs</v>
      </c>
      <c r="I272">
        <v>27.5</v>
      </c>
      <c r="J272">
        <v>3.2</v>
      </c>
      <c r="K272" s="4">
        <v>1.047E-2</v>
      </c>
      <c r="L272" s="4">
        <v>3.1</v>
      </c>
    </row>
    <row r="273" spans="1:13" x14ac:dyDescent="0.3">
      <c r="A273" s="1" t="s">
        <v>43</v>
      </c>
      <c r="B273" s="2" t="s">
        <v>299</v>
      </c>
      <c r="C273" s="1">
        <v>25</v>
      </c>
      <c r="D273" s="1" t="s">
        <v>342</v>
      </c>
      <c r="E273" t="s">
        <v>329</v>
      </c>
      <c r="F273" s="1" t="s">
        <v>344</v>
      </c>
      <c r="G273" s="1" t="s">
        <v>346</v>
      </c>
      <c r="H273" s="1" t="str">
        <f t="shared" si="4"/>
        <v>BtPlDw</v>
      </c>
      <c r="I273">
        <v>27.5</v>
      </c>
      <c r="J273">
        <v>2.9</v>
      </c>
      <c r="K273" s="4">
        <v>2.5700000000000001E-2</v>
      </c>
      <c r="L273" s="4">
        <v>2.94</v>
      </c>
    </row>
    <row r="274" spans="1:13" x14ac:dyDescent="0.3">
      <c r="A274" s="1" t="s">
        <v>43</v>
      </c>
      <c r="B274" s="2" t="s">
        <v>300</v>
      </c>
      <c r="C274" s="1">
        <v>30</v>
      </c>
      <c r="D274" s="1" t="s">
        <v>349</v>
      </c>
      <c r="E274" t="s">
        <v>329</v>
      </c>
      <c r="F274" s="1" t="s">
        <v>344</v>
      </c>
      <c r="G274" s="1" t="s">
        <v>346</v>
      </c>
      <c r="H274" s="5" t="str">
        <f t="shared" si="4"/>
        <v>BtPlDw</v>
      </c>
      <c r="I274">
        <v>27.5</v>
      </c>
      <c r="J274">
        <v>3.5</v>
      </c>
      <c r="K274" s="4">
        <v>2.0420000000000001E-2</v>
      </c>
      <c r="L274" s="4">
        <v>2.94</v>
      </c>
    </row>
    <row r="275" spans="1:13" x14ac:dyDescent="0.3">
      <c r="A275" s="1" t="s">
        <v>95</v>
      </c>
      <c r="B275" s="2" t="s">
        <v>301</v>
      </c>
      <c r="C275" s="1">
        <v>10</v>
      </c>
      <c r="D275" s="1" t="s">
        <v>341</v>
      </c>
      <c r="E275" t="s">
        <v>329</v>
      </c>
      <c r="F275" s="1" t="s">
        <v>344</v>
      </c>
      <c r="G275" s="1" t="s">
        <v>346</v>
      </c>
      <c r="H275" s="1" t="str">
        <f t="shared" si="4"/>
        <v>BtPlDw</v>
      </c>
      <c r="I275">
        <v>27.5</v>
      </c>
      <c r="J275">
        <v>3.5</v>
      </c>
      <c r="K275" s="4">
        <v>1.2019999999999999E-2</v>
      </c>
      <c r="L275" s="4">
        <v>3.08</v>
      </c>
    </row>
    <row r="276" spans="1:13" x14ac:dyDescent="0.3">
      <c r="A276" s="1" t="s">
        <v>209</v>
      </c>
      <c r="B276" s="2" t="s">
        <v>302</v>
      </c>
      <c r="C276" s="1">
        <v>70</v>
      </c>
      <c r="D276" s="1" t="s">
        <v>349</v>
      </c>
      <c r="E276" t="s">
        <v>329</v>
      </c>
      <c r="F276" s="1" t="s">
        <v>348</v>
      </c>
      <c r="G276" s="1" t="s">
        <v>345</v>
      </c>
      <c r="H276" s="5" t="str">
        <f t="shared" si="4"/>
        <v>BnthAs</v>
      </c>
      <c r="I276">
        <v>27.5</v>
      </c>
      <c r="J276">
        <v>3.6</v>
      </c>
      <c r="K276" s="4">
        <v>1.0959999999999999E-2</v>
      </c>
      <c r="L276" s="4">
        <v>3.11</v>
      </c>
    </row>
    <row r="277" spans="1:13" x14ac:dyDescent="0.3">
      <c r="A277" s="1" t="s">
        <v>24</v>
      </c>
      <c r="B277" s="2" t="s">
        <v>303</v>
      </c>
      <c r="C277" s="1">
        <v>16</v>
      </c>
      <c r="D277" s="1" t="s">
        <v>341</v>
      </c>
      <c r="E277" t="s">
        <v>329</v>
      </c>
      <c r="F277" s="1" t="s">
        <v>344</v>
      </c>
      <c r="G277" s="1" t="s">
        <v>346</v>
      </c>
      <c r="H277" s="1" t="str">
        <f t="shared" si="4"/>
        <v>BtPlDw</v>
      </c>
      <c r="I277">
        <v>27.5</v>
      </c>
      <c r="J277">
        <v>3.1</v>
      </c>
      <c r="K277" s="4">
        <v>9.7699999999999992E-3</v>
      </c>
      <c r="L277" s="4">
        <v>3.05</v>
      </c>
    </row>
    <row r="278" spans="1:13" x14ac:dyDescent="0.3">
      <c r="A278" s="1" t="s">
        <v>24</v>
      </c>
      <c r="B278" s="2" t="s">
        <v>304</v>
      </c>
      <c r="C278" s="1">
        <v>20</v>
      </c>
      <c r="D278" s="1" t="s">
        <v>349</v>
      </c>
      <c r="E278" t="s">
        <v>329</v>
      </c>
      <c r="F278" s="1" t="s">
        <v>344</v>
      </c>
      <c r="G278" s="1" t="s">
        <v>346</v>
      </c>
      <c r="H278" s="5" t="str">
        <f t="shared" si="4"/>
        <v>BtPlDw</v>
      </c>
      <c r="I278">
        <v>27.5</v>
      </c>
      <c r="J278">
        <v>3.5</v>
      </c>
      <c r="K278" s="4">
        <v>9.7699999999999992E-3</v>
      </c>
      <c r="L278" s="4">
        <v>3.05</v>
      </c>
    </row>
    <row r="279" spans="1:13" x14ac:dyDescent="0.3">
      <c r="A279" s="1" t="s">
        <v>24</v>
      </c>
      <c r="B279" s="2" t="s">
        <v>305</v>
      </c>
      <c r="C279" s="1">
        <v>23</v>
      </c>
      <c r="D279" s="1" t="s">
        <v>349</v>
      </c>
      <c r="E279" t="s">
        <v>329</v>
      </c>
      <c r="F279" s="1" t="s">
        <v>344</v>
      </c>
      <c r="G279" s="1" t="s">
        <v>346</v>
      </c>
      <c r="H279" s="1" t="str">
        <f t="shared" si="4"/>
        <v>BtPlDw</v>
      </c>
      <c r="I279">
        <v>27.5</v>
      </c>
      <c r="J279">
        <v>3.5</v>
      </c>
      <c r="K279" s="4">
        <v>9.7699999999999992E-3</v>
      </c>
      <c r="L279" s="4">
        <v>3.05</v>
      </c>
    </row>
    <row r="280" spans="1:13" x14ac:dyDescent="0.3">
      <c r="A280" s="1" t="s">
        <v>24</v>
      </c>
      <c r="B280" s="2" t="s">
        <v>306</v>
      </c>
      <c r="C280" s="1">
        <v>45</v>
      </c>
      <c r="D280" s="1" t="s">
        <v>349</v>
      </c>
      <c r="E280" t="s">
        <v>329</v>
      </c>
      <c r="F280" s="1" t="s">
        <v>344</v>
      </c>
      <c r="G280" s="1" t="s">
        <v>346</v>
      </c>
      <c r="H280" s="5" t="str">
        <f t="shared" si="4"/>
        <v>BtPlDw</v>
      </c>
      <c r="I280">
        <v>27.5</v>
      </c>
      <c r="J280">
        <v>3.5</v>
      </c>
      <c r="K280" s="4">
        <v>1.259E-2</v>
      </c>
      <c r="L280" s="4">
        <v>2.96</v>
      </c>
    </row>
    <row r="281" spans="1:13" x14ac:dyDescent="0.3">
      <c r="A281" s="1" t="s">
        <v>24</v>
      </c>
      <c r="B281" s="2" t="s">
        <v>307</v>
      </c>
      <c r="C281" s="1">
        <v>46</v>
      </c>
      <c r="D281" s="1" t="s">
        <v>349</v>
      </c>
      <c r="E281" t="s">
        <v>329</v>
      </c>
      <c r="F281" s="1" t="s">
        <v>344</v>
      </c>
      <c r="G281" s="1" t="s">
        <v>346</v>
      </c>
      <c r="H281" s="1" t="str">
        <f t="shared" si="4"/>
        <v>BtPlDw</v>
      </c>
      <c r="I281">
        <v>27.5</v>
      </c>
      <c r="J281">
        <v>3.8</v>
      </c>
      <c r="K281" s="4">
        <v>9.7699999999999992E-3</v>
      </c>
      <c r="L281" s="4">
        <v>3.05</v>
      </c>
    </row>
    <row r="282" spans="1:13" x14ac:dyDescent="0.3">
      <c r="A282" s="1" t="s">
        <v>308</v>
      </c>
      <c r="B282" s="2" t="s">
        <v>309</v>
      </c>
      <c r="C282" s="1">
        <v>40</v>
      </c>
      <c r="D282" s="1" t="s">
        <v>341</v>
      </c>
      <c r="E282" t="s">
        <v>329</v>
      </c>
      <c r="F282" s="1" t="s">
        <v>348</v>
      </c>
      <c r="G282" s="1" t="s">
        <v>345</v>
      </c>
      <c r="H282" s="5" t="str">
        <f t="shared" si="4"/>
        <v>BnthAs</v>
      </c>
      <c r="I282">
        <v>27.5</v>
      </c>
      <c r="J282">
        <v>3.8</v>
      </c>
      <c r="K282" s="4">
        <v>3.6999999999999999E-4</v>
      </c>
      <c r="L282" s="4">
        <v>3.18</v>
      </c>
    </row>
    <row r="283" spans="1:13" x14ac:dyDescent="0.3">
      <c r="A283" s="1" t="s">
        <v>310</v>
      </c>
      <c r="B283" s="2" t="s">
        <v>311</v>
      </c>
      <c r="C283" s="1">
        <v>150</v>
      </c>
      <c r="D283" s="1" t="s">
        <v>347</v>
      </c>
      <c r="E283" t="s">
        <v>331</v>
      </c>
      <c r="F283" s="1" t="s">
        <v>350</v>
      </c>
      <c r="G283" s="1" t="s">
        <v>345</v>
      </c>
      <c r="H283" s="1" t="str">
        <f t="shared" si="4"/>
        <v>PelgAs</v>
      </c>
      <c r="I283">
        <v>27.5</v>
      </c>
      <c r="J283">
        <v>4.4000000000000004</v>
      </c>
      <c r="K283" s="4">
        <v>9.3000000000000005E-4</v>
      </c>
      <c r="L283" s="4">
        <v>3.14</v>
      </c>
    </row>
    <row r="284" spans="1:13" x14ac:dyDescent="0.3">
      <c r="A284" s="1" t="s">
        <v>24</v>
      </c>
      <c r="B284" s="2" t="s">
        <v>312</v>
      </c>
      <c r="C284" s="1">
        <f>(C22+C23+C24+C25+C38+C80+C81+C82+C84+C85+C104+C106+C107+C108+C109+C121+C133+C134+C135+C136+C137+C138+C139+C144+C149+C150+C151+C190+C195+C196+C197+C242+C269+C270+C271+C277+C272+C278+C279+C280+C281+C293+C310)/43</f>
        <v>31.201162790697676</v>
      </c>
      <c r="D284" s="1" t="s">
        <v>349</v>
      </c>
      <c r="E284" t="s">
        <v>329</v>
      </c>
      <c r="F284" s="1" t="s">
        <v>344</v>
      </c>
      <c r="G284" s="1" t="s">
        <v>346</v>
      </c>
      <c r="H284" s="5" t="str">
        <f t="shared" si="4"/>
        <v>BtPlDw</v>
      </c>
      <c r="I284">
        <v>27.5</v>
      </c>
      <c r="J284">
        <v>3</v>
      </c>
      <c r="K284" s="4">
        <v>0.01</v>
      </c>
      <c r="L284" s="4">
        <v>3.04</v>
      </c>
      <c r="M284" t="s">
        <v>433</v>
      </c>
    </row>
    <row r="285" spans="1:13" x14ac:dyDescent="0.3">
      <c r="A285" s="1" t="s">
        <v>24</v>
      </c>
      <c r="B285" s="2" t="s">
        <v>313</v>
      </c>
      <c r="C285" s="1">
        <f>(26.6+70+34+40+75+47+70+40+30+30+54)/11</f>
        <v>46.963636363636368</v>
      </c>
      <c r="D285" s="1" t="s">
        <v>343</v>
      </c>
      <c r="E285" t="s">
        <v>330</v>
      </c>
      <c r="F285" s="1" t="s">
        <v>344</v>
      </c>
      <c r="G285" s="1" t="s">
        <v>346</v>
      </c>
      <c r="H285" s="1" t="str">
        <f t="shared" si="4"/>
        <v>BtPlDw</v>
      </c>
      <c r="I285">
        <v>27.5</v>
      </c>
      <c r="J285">
        <v>2</v>
      </c>
      <c r="K285" s="4">
        <v>1.1220000000000001E-2</v>
      </c>
      <c r="L285" s="4">
        <v>3.1</v>
      </c>
      <c r="M285" t="s">
        <v>459</v>
      </c>
    </row>
    <row r="286" spans="1:13" x14ac:dyDescent="0.3">
      <c r="A286" s="1" t="s">
        <v>191</v>
      </c>
      <c r="B286" s="2" t="s">
        <v>314</v>
      </c>
      <c r="C286" s="1">
        <v>25</v>
      </c>
      <c r="D286" s="1" t="s">
        <v>349</v>
      </c>
      <c r="E286" t="s">
        <v>329</v>
      </c>
      <c r="F286" t="s">
        <v>348</v>
      </c>
      <c r="G286" t="s">
        <v>345</v>
      </c>
      <c r="H286" s="5" t="str">
        <f t="shared" si="4"/>
        <v>BnthAs</v>
      </c>
      <c r="I286">
        <v>27.5</v>
      </c>
      <c r="J286">
        <v>3.6</v>
      </c>
      <c r="K286" s="4">
        <v>9.5499999999999995E-3</v>
      </c>
      <c r="L286" s="4">
        <v>3.08</v>
      </c>
    </row>
    <row r="287" spans="1:13" x14ac:dyDescent="0.3">
      <c r="A287" s="1" t="s">
        <v>315</v>
      </c>
      <c r="B287" s="2" t="s">
        <v>316</v>
      </c>
      <c r="C287" s="1">
        <v>25</v>
      </c>
      <c r="D287" s="1" t="s">
        <v>349</v>
      </c>
      <c r="E287" t="s">
        <v>329</v>
      </c>
      <c r="F287" s="1" t="s">
        <v>348</v>
      </c>
      <c r="G287" s="1" t="s">
        <v>345</v>
      </c>
      <c r="H287" s="1" t="str">
        <f t="shared" si="4"/>
        <v>BnthAs</v>
      </c>
      <c r="I287">
        <v>27.5</v>
      </c>
      <c r="J287">
        <v>3.4</v>
      </c>
      <c r="K287" s="4">
        <v>1.023E-2</v>
      </c>
      <c r="L287" s="4">
        <v>3.03</v>
      </c>
    </row>
    <row r="288" spans="1:13" x14ac:dyDescent="0.3">
      <c r="A288" s="1" t="s">
        <v>317</v>
      </c>
      <c r="B288" s="2" t="s">
        <v>318</v>
      </c>
      <c r="C288" s="1">
        <v>23</v>
      </c>
      <c r="D288" s="1" t="s">
        <v>352</v>
      </c>
      <c r="E288" t="s">
        <v>328</v>
      </c>
      <c r="F288" s="1" t="s">
        <v>344</v>
      </c>
      <c r="G288" s="1" t="s">
        <v>346</v>
      </c>
      <c r="H288" s="5" t="str">
        <f t="shared" si="4"/>
        <v>BtPlDw</v>
      </c>
      <c r="I288">
        <v>27.5</v>
      </c>
      <c r="J288">
        <v>2.5</v>
      </c>
      <c r="K288" s="4">
        <v>1.738E-2</v>
      </c>
      <c r="L288" s="4">
        <v>3.06</v>
      </c>
    </row>
    <row r="289" spans="1:12" x14ac:dyDescent="0.3">
      <c r="A289" s="1" t="s">
        <v>4</v>
      </c>
      <c r="B289" s="2" t="s">
        <v>319</v>
      </c>
      <c r="C289" s="1">
        <v>40</v>
      </c>
      <c r="D289" s="1" t="s">
        <v>343</v>
      </c>
      <c r="E289" t="s">
        <v>330</v>
      </c>
      <c r="F289" s="1" t="s">
        <v>344</v>
      </c>
      <c r="G289" s="1" t="s">
        <v>346</v>
      </c>
      <c r="H289" s="1" t="str">
        <f t="shared" si="4"/>
        <v>BtPlDw</v>
      </c>
      <c r="I289">
        <v>27.5</v>
      </c>
      <c r="J289">
        <v>2</v>
      </c>
      <c r="K289" s="4">
        <v>2.3439999999999999E-2</v>
      </c>
      <c r="L289" s="4">
        <v>2.97</v>
      </c>
    </row>
    <row r="290" spans="1:12" x14ac:dyDescent="0.3">
      <c r="A290" s="1" t="s">
        <v>4</v>
      </c>
      <c r="B290" s="2" t="s">
        <v>320</v>
      </c>
      <c r="C290" s="1">
        <v>40</v>
      </c>
      <c r="D290" s="1" t="s">
        <v>343</v>
      </c>
      <c r="E290" t="s">
        <v>330</v>
      </c>
      <c r="F290" s="1" t="s">
        <v>344</v>
      </c>
      <c r="G290" s="1" t="s">
        <v>346</v>
      </c>
      <c r="H290" s="5" t="str">
        <f t="shared" si="4"/>
        <v>BtPlDw</v>
      </c>
      <c r="I290">
        <v>27.5</v>
      </c>
      <c r="J290">
        <v>2</v>
      </c>
      <c r="K290" s="4">
        <v>2.512E-2</v>
      </c>
      <c r="L290" s="4">
        <v>2.98</v>
      </c>
    </row>
    <row r="291" spans="1:12" x14ac:dyDescent="0.3">
      <c r="A291" s="1" t="s">
        <v>95</v>
      </c>
      <c r="B291" s="1" t="s">
        <v>321</v>
      </c>
      <c r="C291" s="1">
        <v>12.5</v>
      </c>
      <c r="D291" s="1" t="s">
        <v>349</v>
      </c>
      <c r="E291" t="s">
        <v>329</v>
      </c>
      <c r="F291" s="1" t="s">
        <v>344</v>
      </c>
      <c r="G291" s="1" t="s">
        <v>345</v>
      </c>
      <c r="H291" s="1" t="str">
        <f t="shared" si="4"/>
        <v>BtPlAs</v>
      </c>
      <c r="I291">
        <v>27.5</v>
      </c>
      <c r="J291">
        <v>3.6</v>
      </c>
      <c r="K291" s="4">
        <v>1.2880000000000001E-2</v>
      </c>
      <c r="L291" s="4">
        <v>3.1</v>
      </c>
    </row>
    <row r="292" spans="1:12" x14ac:dyDescent="0.3">
      <c r="A292" s="1" t="s">
        <v>129</v>
      </c>
      <c r="B292" s="1" t="s">
        <v>322</v>
      </c>
      <c r="C292" s="1">
        <v>30</v>
      </c>
      <c r="D292" s="1" t="s">
        <v>349</v>
      </c>
      <c r="E292" t="s">
        <v>329</v>
      </c>
      <c r="F292" s="1" t="s">
        <v>348</v>
      </c>
      <c r="G292" s="1" t="s">
        <v>346</v>
      </c>
      <c r="H292" s="5" t="str">
        <f t="shared" si="4"/>
        <v>BnthDw</v>
      </c>
      <c r="I292">
        <v>27.5</v>
      </c>
      <c r="J292">
        <v>3.5</v>
      </c>
      <c r="K292" s="4">
        <v>4.786E-2</v>
      </c>
      <c r="L292" s="4">
        <v>2.82</v>
      </c>
    </row>
    <row r="293" spans="1:12" x14ac:dyDescent="0.3">
      <c r="A293" s="1" t="s">
        <v>24</v>
      </c>
      <c r="B293" s="1" t="s">
        <v>323</v>
      </c>
      <c r="C293" s="1">
        <v>13</v>
      </c>
      <c r="D293" s="1" t="s">
        <v>349</v>
      </c>
      <c r="E293" t="s">
        <v>329</v>
      </c>
      <c r="F293" s="1" t="s">
        <v>344</v>
      </c>
      <c r="G293" s="1" t="s">
        <v>345</v>
      </c>
      <c r="H293" s="1" t="str">
        <f t="shared" si="4"/>
        <v>BtPlAs</v>
      </c>
      <c r="I293">
        <v>27.5</v>
      </c>
      <c r="J293">
        <v>3.4</v>
      </c>
      <c r="K293" s="4">
        <v>0.01</v>
      </c>
      <c r="L293" s="4">
        <v>3.06</v>
      </c>
    </row>
    <row r="294" spans="1:12" x14ac:dyDescent="0.3">
      <c r="A294" s="1" t="s">
        <v>129</v>
      </c>
      <c r="B294" s="1" t="s">
        <v>324</v>
      </c>
      <c r="C294" s="1">
        <v>65</v>
      </c>
      <c r="D294" s="1" t="s">
        <v>349</v>
      </c>
      <c r="E294" t="s">
        <v>329</v>
      </c>
      <c r="F294" s="1" t="s">
        <v>348</v>
      </c>
      <c r="G294" s="1" t="s">
        <v>345</v>
      </c>
      <c r="H294" s="5" t="str">
        <f t="shared" si="4"/>
        <v>BnthAs</v>
      </c>
      <c r="I294">
        <v>27.5</v>
      </c>
      <c r="J294">
        <v>3.5</v>
      </c>
      <c r="K294" s="4">
        <v>4.786E-2</v>
      </c>
      <c r="L294" s="4">
        <v>2.82</v>
      </c>
    </row>
    <row r="295" spans="1:12" x14ac:dyDescent="0.3">
      <c r="A295" s="1" t="s">
        <v>325</v>
      </c>
      <c r="B295" s="1" t="s">
        <v>326</v>
      </c>
      <c r="C295" s="1">
        <v>25</v>
      </c>
      <c r="D295" s="1" t="s">
        <v>347</v>
      </c>
      <c r="E295" t="s">
        <v>331</v>
      </c>
      <c r="F295" s="1" t="s">
        <v>348</v>
      </c>
      <c r="G295" s="1" t="s">
        <v>345</v>
      </c>
      <c r="H295" s="1" t="str">
        <f t="shared" si="4"/>
        <v>BnthAs</v>
      </c>
      <c r="I295">
        <v>27.5</v>
      </c>
      <c r="J295">
        <v>4.4000000000000004</v>
      </c>
      <c r="K295" s="4">
        <v>1.9949999999999999E-2</v>
      </c>
      <c r="L295" s="4">
        <v>3.01</v>
      </c>
    </row>
    <row r="296" spans="1:12" x14ac:dyDescent="0.3">
      <c r="A296" s="1" t="s">
        <v>141</v>
      </c>
      <c r="B296" s="1" t="s">
        <v>327</v>
      </c>
      <c r="C296" s="1">
        <v>300</v>
      </c>
      <c r="D296" s="1" t="s">
        <v>347</v>
      </c>
      <c r="E296" t="s">
        <v>331</v>
      </c>
      <c r="F296" s="1" t="s">
        <v>348</v>
      </c>
      <c r="G296" s="1" t="s">
        <v>345</v>
      </c>
      <c r="H296" s="5" t="str">
        <f t="shared" si="4"/>
        <v>BnthAs</v>
      </c>
      <c r="I296">
        <v>27.5</v>
      </c>
      <c r="J296">
        <v>4</v>
      </c>
      <c r="K296" s="4">
        <v>5.1999999999999995E-4</v>
      </c>
      <c r="L296" s="4">
        <v>3.27</v>
      </c>
    </row>
    <row r="297" spans="1:12" x14ac:dyDescent="0.3">
      <c r="A297" t="s">
        <v>43</v>
      </c>
      <c r="B297" t="s">
        <v>416</v>
      </c>
      <c r="C297" s="1">
        <v>60</v>
      </c>
      <c r="D297" s="1" t="s">
        <v>342</v>
      </c>
      <c r="E297" t="s">
        <v>329</v>
      </c>
      <c r="F297" s="1" t="s">
        <v>344</v>
      </c>
      <c r="G297" s="1" t="s">
        <v>345</v>
      </c>
      <c r="H297" s="1" t="str">
        <f t="shared" si="4"/>
        <v>BtPlAs</v>
      </c>
      <c r="I297">
        <v>27.5</v>
      </c>
      <c r="J297">
        <v>2.8</v>
      </c>
      <c r="K297" s="4">
        <v>2.5700000000000001E-2</v>
      </c>
      <c r="L297" s="4">
        <v>2.94</v>
      </c>
    </row>
    <row r="298" spans="1:12" x14ac:dyDescent="0.3">
      <c r="A298" t="s">
        <v>315</v>
      </c>
      <c r="B298" t="s">
        <v>417</v>
      </c>
      <c r="C298" s="1">
        <v>18</v>
      </c>
      <c r="D298" s="1" t="s">
        <v>349</v>
      </c>
      <c r="E298" t="s">
        <v>331</v>
      </c>
      <c r="F298" s="1" t="s">
        <v>348</v>
      </c>
      <c r="G298" s="1" t="s">
        <v>345</v>
      </c>
      <c r="H298" s="5" t="str">
        <f t="shared" si="4"/>
        <v>BnthAs</v>
      </c>
      <c r="I298">
        <v>27.5</v>
      </c>
      <c r="J298">
        <v>4</v>
      </c>
      <c r="K298" s="4">
        <v>1.023E-2</v>
      </c>
      <c r="L298" s="4">
        <v>3.03</v>
      </c>
    </row>
    <row r="299" spans="1:12" x14ac:dyDescent="0.3">
      <c r="A299" s="1" t="s">
        <v>129</v>
      </c>
      <c r="B299" t="s">
        <v>418</v>
      </c>
      <c r="C299" s="1">
        <v>30</v>
      </c>
      <c r="D299" s="1" t="s">
        <v>349</v>
      </c>
      <c r="E299" s="1" t="s">
        <v>329</v>
      </c>
      <c r="F299" s="1" t="s">
        <v>348</v>
      </c>
      <c r="G299" s="1" t="s">
        <v>345</v>
      </c>
      <c r="H299" s="1" t="str">
        <f t="shared" si="4"/>
        <v>BnthAs</v>
      </c>
      <c r="I299">
        <v>27.5</v>
      </c>
      <c r="J299">
        <v>3.6</v>
      </c>
      <c r="K299" s="4">
        <v>4.786E-2</v>
      </c>
      <c r="L299" s="4">
        <v>2.82</v>
      </c>
    </row>
    <row r="300" spans="1:12" x14ac:dyDescent="0.3">
      <c r="A300" s="1" t="s">
        <v>225</v>
      </c>
      <c r="B300" s="4" t="s">
        <v>419</v>
      </c>
      <c r="C300" s="1">
        <v>18</v>
      </c>
      <c r="D300" s="1" t="s">
        <v>341</v>
      </c>
      <c r="E300" t="s">
        <v>329</v>
      </c>
      <c r="F300" s="1" t="s">
        <v>348</v>
      </c>
      <c r="G300" s="1" t="s">
        <v>345</v>
      </c>
      <c r="H300" s="5" t="str">
        <f t="shared" si="4"/>
        <v>BnthAs</v>
      </c>
      <c r="I300">
        <v>27.5</v>
      </c>
      <c r="J300">
        <v>3.4</v>
      </c>
      <c r="K300" s="4">
        <v>6.3099999999999996E-3</v>
      </c>
      <c r="L300" s="4">
        <v>3.1</v>
      </c>
    </row>
    <row r="301" spans="1:12" x14ac:dyDescent="0.3">
      <c r="A301" s="1" t="s">
        <v>15</v>
      </c>
      <c r="B301" t="s">
        <v>460</v>
      </c>
      <c r="C301" s="1">
        <v>40</v>
      </c>
      <c r="D301" s="1" t="s">
        <v>349</v>
      </c>
      <c r="E301" s="1" t="s">
        <v>329</v>
      </c>
      <c r="F301" s="1" t="s">
        <v>348</v>
      </c>
      <c r="G301" s="1" t="s">
        <v>345</v>
      </c>
      <c r="H301" s="1" t="str">
        <f t="shared" si="4"/>
        <v>BnthAs</v>
      </c>
      <c r="I301">
        <v>27.5</v>
      </c>
      <c r="J301">
        <v>3.7</v>
      </c>
      <c r="K301" s="4">
        <v>1.1220000000000001E-2</v>
      </c>
      <c r="L301" s="4">
        <v>3.04</v>
      </c>
    </row>
    <row r="302" spans="1:12" x14ac:dyDescent="0.3">
      <c r="A302" s="1" t="s">
        <v>15</v>
      </c>
      <c r="B302" t="s">
        <v>461</v>
      </c>
      <c r="C302" s="1">
        <v>30</v>
      </c>
      <c r="D302" s="1" t="s">
        <v>347</v>
      </c>
      <c r="E302" s="1" t="s">
        <v>331</v>
      </c>
      <c r="F302" s="1" t="s">
        <v>344</v>
      </c>
      <c r="G302" s="1" t="s">
        <v>345</v>
      </c>
      <c r="H302" s="5" t="str">
        <f t="shared" si="4"/>
        <v>BtPlAs</v>
      </c>
      <c r="I302">
        <v>27.5</v>
      </c>
      <c r="J302">
        <v>4</v>
      </c>
      <c r="K302" s="4">
        <v>1.1220000000000001E-2</v>
      </c>
      <c r="L302" s="4">
        <v>3.04</v>
      </c>
    </row>
    <row r="303" spans="1:12" x14ac:dyDescent="0.3">
      <c r="A303" s="1" t="s">
        <v>15</v>
      </c>
      <c r="B303" t="s">
        <v>462</v>
      </c>
      <c r="C303" s="1">
        <v>47</v>
      </c>
      <c r="D303" s="1" t="s">
        <v>347</v>
      </c>
      <c r="E303" s="1" t="s">
        <v>331</v>
      </c>
      <c r="F303" s="1" t="s">
        <v>344</v>
      </c>
      <c r="G303" s="1" t="s">
        <v>345</v>
      </c>
      <c r="H303" s="1" t="str">
        <f t="shared" si="4"/>
        <v>BtPlAs</v>
      </c>
      <c r="I303">
        <v>27.5</v>
      </c>
      <c r="J303">
        <v>3.7</v>
      </c>
      <c r="K303" s="4">
        <v>1.175E-2</v>
      </c>
      <c r="L303" s="4">
        <v>3.05</v>
      </c>
    </row>
    <row r="304" spans="1:12" x14ac:dyDescent="0.3">
      <c r="A304" s="1" t="s">
        <v>15</v>
      </c>
      <c r="B304" s="2" t="s">
        <v>469</v>
      </c>
      <c r="C304" s="1">
        <v>55</v>
      </c>
      <c r="D304" s="1" t="s">
        <v>349</v>
      </c>
      <c r="E304" s="1" t="s">
        <v>331</v>
      </c>
      <c r="F304" s="1" t="s">
        <v>344</v>
      </c>
      <c r="G304" s="1" t="s">
        <v>345</v>
      </c>
      <c r="H304" s="5" t="str">
        <f t="shared" si="4"/>
        <v>BtPlAs</v>
      </c>
      <c r="I304">
        <v>27.5</v>
      </c>
      <c r="J304">
        <v>4.2</v>
      </c>
      <c r="K304" s="4">
        <v>1.9949999999999999E-2</v>
      </c>
      <c r="L304" s="4">
        <v>3.14</v>
      </c>
    </row>
    <row r="305" spans="1:12" x14ac:dyDescent="0.3">
      <c r="A305" s="1" t="s">
        <v>467</v>
      </c>
      <c r="B305" s="2" t="s">
        <v>463</v>
      </c>
      <c r="C305" s="1">
        <v>75</v>
      </c>
      <c r="D305" s="1" t="s">
        <v>349</v>
      </c>
      <c r="E305" s="1" t="s">
        <v>329</v>
      </c>
      <c r="F305" s="1" t="s">
        <v>348</v>
      </c>
      <c r="G305" s="1" t="s">
        <v>345</v>
      </c>
      <c r="H305" s="1" t="str">
        <f t="shared" si="4"/>
        <v>BnthAs</v>
      </c>
      <c r="I305">
        <v>27.5</v>
      </c>
      <c r="J305">
        <v>3.5</v>
      </c>
      <c r="K305" s="4">
        <v>3.0200000000000001E-3</v>
      </c>
      <c r="L305" s="4">
        <v>3.13</v>
      </c>
    </row>
    <row r="306" spans="1:12" x14ac:dyDescent="0.3">
      <c r="A306" s="1" t="s">
        <v>64</v>
      </c>
      <c r="B306" s="2" t="s">
        <v>464</v>
      </c>
      <c r="C306" s="1">
        <v>100</v>
      </c>
      <c r="D306" s="1" t="s">
        <v>349</v>
      </c>
      <c r="E306" s="1" t="s">
        <v>329</v>
      </c>
      <c r="F306" s="1" t="s">
        <v>350</v>
      </c>
      <c r="G306" s="1" t="s">
        <v>345</v>
      </c>
      <c r="H306" s="5" t="str">
        <f t="shared" si="4"/>
        <v>PelgAs</v>
      </c>
      <c r="I306">
        <v>27.5</v>
      </c>
      <c r="J306">
        <v>3.7</v>
      </c>
      <c r="K306" s="4">
        <v>3.09E-2</v>
      </c>
      <c r="L306" s="4">
        <v>2.88</v>
      </c>
    </row>
    <row r="307" spans="1:12" x14ac:dyDescent="0.3">
      <c r="A307" s="1" t="s">
        <v>468</v>
      </c>
      <c r="B307" s="2" t="s">
        <v>465</v>
      </c>
      <c r="C307" s="4">
        <v>30</v>
      </c>
      <c r="D307" s="4" t="s">
        <v>349</v>
      </c>
      <c r="E307" s="1" t="s">
        <v>331</v>
      </c>
      <c r="F307" t="s">
        <v>348</v>
      </c>
      <c r="G307" t="s">
        <v>346</v>
      </c>
      <c r="H307" s="1" t="str">
        <f t="shared" si="4"/>
        <v>BnthDw</v>
      </c>
      <c r="I307">
        <v>27.5</v>
      </c>
      <c r="J307">
        <v>4</v>
      </c>
      <c r="K307" s="4">
        <v>4.47E-3</v>
      </c>
      <c r="L307" s="4">
        <v>3.16</v>
      </c>
    </row>
    <row r="308" spans="1:12" x14ac:dyDescent="0.3">
      <c r="A308" s="1" t="s">
        <v>129</v>
      </c>
      <c r="B308" s="2" t="s">
        <v>466</v>
      </c>
      <c r="C308" s="1">
        <v>50</v>
      </c>
      <c r="D308" s="1" t="s">
        <v>349</v>
      </c>
      <c r="E308" s="1" t="s">
        <v>329</v>
      </c>
      <c r="F308" s="1" t="s">
        <v>344</v>
      </c>
      <c r="G308" s="1" t="s">
        <v>345</v>
      </c>
      <c r="H308" s="5" t="str">
        <f t="shared" si="4"/>
        <v>BtPlAs</v>
      </c>
      <c r="I308">
        <v>27.5</v>
      </c>
      <c r="J308">
        <v>3.9</v>
      </c>
      <c r="K308" s="4">
        <v>5.8880000000000002E-2</v>
      </c>
      <c r="L308" s="4">
        <v>2.8</v>
      </c>
    </row>
    <row r="309" spans="1:12" x14ac:dyDescent="0.3">
      <c r="A309" s="1" t="s">
        <v>197</v>
      </c>
      <c r="B309" s="2" t="s">
        <v>474</v>
      </c>
      <c r="C309" s="1">
        <v>35</v>
      </c>
      <c r="D309" s="1" t="s">
        <v>341</v>
      </c>
      <c r="E309" s="1" t="s">
        <v>329</v>
      </c>
      <c r="F309" s="1" t="s">
        <v>344</v>
      </c>
      <c r="G309" s="1" t="s">
        <v>346</v>
      </c>
      <c r="H309" s="1" t="str">
        <f t="shared" si="4"/>
        <v>BtPlDw</v>
      </c>
      <c r="I309">
        <v>27.5</v>
      </c>
      <c r="J309">
        <v>3.5</v>
      </c>
      <c r="K309" s="4">
        <v>2.291E-2</v>
      </c>
      <c r="L309" s="4">
        <v>3.04</v>
      </c>
    </row>
    <row r="310" spans="1:12" x14ac:dyDescent="0.3">
      <c r="A310" s="1" t="s">
        <v>24</v>
      </c>
      <c r="B310" s="2" t="s">
        <v>475</v>
      </c>
      <c r="C310" s="1">
        <v>16.899999999999999</v>
      </c>
      <c r="D310" s="1" t="s">
        <v>349</v>
      </c>
      <c r="E310" s="1" t="s">
        <v>329</v>
      </c>
      <c r="F310" s="1" t="s">
        <v>344</v>
      </c>
      <c r="G310" s="1" t="s">
        <v>346</v>
      </c>
      <c r="H310" s="5" t="str">
        <f t="shared" si="4"/>
        <v>BtPlDw</v>
      </c>
      <c r="I310">
        <v>27.5</v>
      </c>
      <c r="J310">
        <v>3.4</v>
      </c>
      <c r="K310" s="4">
        <v>1.2019999999999999E-2</v>
      </c>
      <c r="L310" s="4">
        <v>3.05</v>
      </c>
    </row>
    <row r="311" spans="1:12" x14ac:dyDescent="0.3">
      <c r="A311" s="1" t="s">
        <v>15</v>
      </c>
      <c r="B311" s="2" t="s">
        <v>476</v>
      </c>
      <c r="C311" s="1">
        <v>32</v>
      </c>
      <c r="D311" s="1" t="s">
        <v>349</v>
      </c>
      <c r="E311" s="1" t="s">
        <v>329</v>
      </c>
      <c r="F311" s="1" t="s">
        <v>348</v>
      </c>
      <c r="G311" s="1" t="s">
        <v>346</v>
      </c>
      <c r="H311" s="1" t="str">
        <f t="shared" si="4"/>
        <v>BnthDw</v>
      </c>
      <c r="I311">
        <v>27.5</v>
      </c>
      <c r="J311">
        <v>3.8</v>
      </c>
      <c r="K311" s="4">
        <v>1.1480000000000001E-2</v>
      </c>
      <c r="L311" s="4">
        <v>3.05</v>
      </c>
    </row>
    <row r="312" spans="1:12" x14ac:dyDescent="0.3">
      <c r="A312" s="1" t="s">
        <v>76</v>
      </c>
      <c r="B312" s="2" t="s">
        <v>477</v>
      </c>
      <c r="C312" s="1">
        <v>20</v>
      </c>
      <c r="D312" s="1" t="s">
        <v>342</v>
      </c>
      <c r="E312" s="1" t="s">
        <v>328</v>
      </c>
      <c r="F312" s="1" t="s">
        <v>344</v>
      </c>
      <c r="G312" s="1" t="s">
        <v>346</v>
      </c>
      <c r="H312" s="5" t="str">
        <f t="shared" si="4"/>
        <v>BtPlDw</v>
      </c>
      <c r="I312">
        <v>27.5</v>
      </c>
      <c r="J312">
        <v>3.1</v>
      </c>
      <c r="K312" s="4">
        <v>2.239E-2</v>
      </c>
      <c r="L312" s="4">
        <v>2.98</v>
      </c>
    </row>
    <row r="313" spans="1:12" x14ac:dyDescent="0.3">
      <c r="A313" s="1" t="s">
        <v>180</v>
      </c>
      <c r="B313" s="2" t="s">
        <v>478</v>
      </c>
      <c r="C313" s="1">
        <v>35</v>
      </c>
      <c r="D313" s="1" t="s">
        <v>347</v>
      </c>
      <c r="E313" s="1" t="s">
        <v>328</v>
      </c>
      <c r="F313" s="1" t="s">
        <v>344</v>
      </c>
      <c r="G313" s="1" t="s">
        <v>345</v>
      </c>
      <c r="H313" s="1" t="str">
        <f t="shared" si="4"/>
        <v>BtPlAs</v>
      </c>
      <c r="I313">
        <v>27.5</v>
      </c>
      <c r="J313">
        <v>2.9</v>
      </c>
      <c r="K313" s="4">
        <v>1.585E-2</v>
      </c>
      <c r="L313" s="4">
        <v>2.95</v>
      </c>
    </row>
    <row r="314" spans="1:12" x14ac:dyDescent="0.3">
      <c r="A314" s="1" t="s">
        <v>270</v>
      </c>
      <c r="B314" s="2" t="s">
        <v>481</v>
      </c>
      <c r="C314" s="1">
        <v>30</v>
      </c>
      <c r="D314" s="1" t="s">
        <v>347</v>
      </c>
      <c r="E314" s="1" t="s">
        <v>331</v>
      </c>
      <c r="F314" s="1" t="s">
        <v>348</v>
      </c>
      <c r="G314" s="1" t="s">
        <v>346</v>
      </c>
      <c r="H314" s="5" t="str">
        <f t="shared" si="4"/>
        <v>BnthDw</v>
      </c>
      <c r="I314">
        <v>27.5</v>
      </c>
      <c r="J314">
        <v>4.2</v>
      </c>
      <c r="K314" s="4">
        <v>1.259E-2</v>
      </c>
      <c r="L314" s="4">
        <v>3.03</v>
      </c>
    </row>
    <row r="315" spans="1:12" x14ac:dyDescent="0.3">
      <c r="A315" s="1" t="s">
        <v>484</v>
      </c>
      <c r="B315" s="2" t="s">
        <v>482</v>
      </c>
      <c r="C315" s="1">
        <v>32</v>
      </c>
      <c r="D315" s="1" t="s">
        <v>349</v>
      </c>
      <c r="E315" s="1" t="s">
        <v>329</v>
      </c>
      <c r="F315" s="1" t="s">
        <v>348</v>
      </c>
      <c r="G315" s="1" t="s">
        <v>345</v>
      </c>
      <c r="H315" s="1" t="str">
        <f t="shared" si="4"/>
        <v>BnthAs</v>
      </c>
      <c r="I315">
        <v>27.5</v>
      </c>
      <c r="J315">
        <v>3.6</v>
      </c>
      <c r="K315" s="4">
        <v>6.9199999999999999E-3</v>
      </c>
      <c r="L315" s="4">
        <v>3.11</v>
      </c>
    </row>
    <row r="316" spans="1:12" x14ac:dyDescent="0.3">
      <c r="A316" s="1" t="s">
        <v>37</v>
      </c>
      <c r="B316" s="2" t="s">
        <v>483</v>
      </c>
      <c r="C316" s="1">
        <v>14</v>
      </c>
      <c r="D316" s="1" t="s">
        <v>349</v>
      </c>
      <c r="E316" s="1" t="s">
        <v>329</v>
      </c>
      <c r="F316" s="1" t="s">
        <v>348</v>
      </c>
      <c r="G316" s="1" t="s">
        <v>345</v>
      </c>
      <c r="H316" s="5" t="str">
        <f t="shared" si="4"/>
        <v>BnthAs</v>
      </c>
      <c r="I316">
        <v>27.5</v>
      </c>
      <c r="J316">
        <v>2.8</v>
      </c>
      <c r="K316" s="4">
        <v>7.5900000000000004E-3</v>
      </c>
      <c r="L316" s="4">
        <v>3.03</v>
      </c>
    </row>
    <row r="317" spans="1:12" x14ac:dyDescent="0.3">
      <c r="A317" s="2" t="s">
        <v>485</v>
      </c>
      <c r="B317" s="2" t="s">
        <v>486</v>
      </c>
      <c r="C317" s="1">
        <v>15</v>
      </c>
      <c r="D317" s="1" t="s">
        <v>349</v>
      </c>
      <c r="E317" s="1" t="s">
        <v>329</v>
      </c>
      <c r="F317" s="1" t="s">
        <v>348</v>
      </c>
      <c r="G317" s="1" t="s">
        <v>345</v>
      </c>
      <c r="H317" s="1" t="str">
        <f t="shared" si="4"/>
        <v>BnthAs</v>
      </c>
      <c r="I317">
        <v>27.5</v>
      </c>
      <c r="J317">
        <v>3.2</v>
      </c>
      <c r="K317" s="4">
        <v>1.8620000000000001E-2</v>
      </c>
      <c r="L317" s="4">
        <v>3.01</v>
      </c>
    </row>
    <row r="318" spans="1:12" x14ac:dyDescent="0.3">
      <c r="A318" s="2" t="s">
        <v>64</v>
      </c>
      <c r="B318" s="2" t="s">
        <v>487</v>
      </c>
      <c r="C318" s="1">
        <v>70</v>
      </c>
      <c r="D318" s="1" t="s">
        <v>349</v>
      </c>
      <c r="E318" s="1" t="s">
        <v>331</v>
      </c>
      <c r="F318" s="1" t="s">
        <v>350</v>
      </c>
      <c r="G318" s="1" t="s">
        <v>345</v>
      </c>
      <c r="H318" s="1" t="str">
        <f t="shared" si="4"/>
        <v>PelgAs</v>
      </c>
      <c r="I318">
        <v>27.5</v>
      </c>
      <c r="J318">
        <v>4.3</v>
      </c>
      <c r="K318" s="4">
        <v>1.9949999999999999E-2</v>
      </c>
      <c r="L318" s="4">
        <v>2.95</v>
      </c>
    </row>
    <row r="319" spans="1:12" x14ac:dyDescent="0.3">
      <c r="A319" s="1" t="s">
        <v>315</v>
      </c>
      <c r="B319" s="6" t="s">
        <v>488</v>
      </c>
      <c r="C319" s="1">
        <v>11</v>
      </c>
      <c r="D319" s="1" t="s">
        <v>349</v>
      </c>
      <c r="E319" s="1" t="s">
        <v>329</v>
      </c>
      <c r="F319" s="1" t="s">
        <v>348</v>
      </c>
      <c r="G319" s="1" t="s">
        <v>345</v>
      </c>
      <c r="H319" s="1" t="str">
        <f t="shared" si="4"/>
        <v>BnthAs</v>
      </c>
      <c r="I319">
        <v>27.5</v>
      </c>
      <c r="J319">
        <v>3.3</v>
      </c>
      <c r="K319" s="4">
        <v>7.0800000000000004E-3</v>
      </c>
      <c r="L319" s="4">
        <v>3.09</v>
      </c>
    </row>
    <row r="320" spans="1:12" x14ac:dyDescent="0.3">
      <c r="A320" s="1" t="s">
        <v>24</v>
      </c>
      <c r="B320" s="2" t="s">
        <v>489</v>
      </c>
      <c r="C320" s="1">
        <v>13</v>
      </c>
      <c r="D320" s="1" t="s">
        <v>352</v>
      </c>
      <c r="E320" s="1" t="s">
        <v>329</v>
      </c>
      <c r="F320" s="1" t="s">
        <v>344</v>
      </c>
      <c r="G320" s="1" t="s">
        <v>346</v>
      </c>
      <c r="H320" s="1" t="str">
        <f t="shared" si="4"/>
        <v>BtPlDw</v>
      </c>
      <c r="I320">
        <v>27.5</v>
      </c>
      <c r="J320">
        <v>3.5</v>
      </c>
      <c r="K320" s="4">
        <v>9.7699999999999992E-3</v>
      </c>
      <c r="L320" s="4">
        <v>3.07</v>
      </c>
    </row>
    <row r="321" spans="1:12" x14ac:dyDescent="0.3">
      <c r="A321" s="1" t="s">
        <v>76</v>
      </c>
      <c r="B321" s="2" t="s">
        <v>490</v>
      </c>
      <c r="C321" s="1">
        <v>18</v>
      </c>
      <c r="D321" s="1" t="s">
        <v>342</v>
      </c>
      <c r="E321" s="1" t="s">
        <v>329</v>
      </c>
      <c r="F321" s="1" t="s">
        <v>344</v>
      </c>
      <c r="G321" s="1" t="s">
        <v>346</v>
      </c>
      <c r="H321" s="1" t="s">
        <v>356</v>
      </c>
      <c r="I321">
        <v>27.5</v>
      </c>
      <c r="J321">
        <v>2.8</v>
      </c>
      <c r="K321" s="4">
        <v>2.3439999999999999E-2</v>
      </c>
      <c r="L321" s="4">
        <v>3</v>
      </c>
    </row>
    <row r="322" spans="1:12" x14ac:dyDescent="0.3">
      <c r="A322" s="1" t="s">
        <v>0</v>
      </c>
      <c r="B322" s="2" t="s">
        <v>491</v>
      </c>
      <c r="C322" s="1">
        <v>7</v>
      </c>
      <c r="D322" s="1" t="s">
        <v>341</v>
      </c>
      <c r="E322" s="1" t="s">
        <v>329</v>
      </c>
      <c r="F322" s="1" t="s">
        <v>344</v>
      </c>
      <c r="G322" s="1" t="s">
        <v>346</v>
      </c>
      <c r="H322" s="1" t="str">
        <f t="shared" si="4"/>
        <v>BtPlDw</v>
      </c>
      <c r="I322">
        <v>27.5</v>
      </c>
      <c r="J322">
        <v>3</v>
      </c>
      <c r="K322" s="4">
        <v>1.6979999999999999E-2</v>
      </c>
      <c r="L322" s="4">
        <v>3.01</v>
      </c>
    </row>
    <row r="323" spans="1:12" x14ac:dyDescent="0.3">
      <c r="A323" s="1" t="s">
        <v>95</v>
      </c>
      <c r="B323" s="2" t="s">
        <v>492</v>
      </c>
      <c r="C323" s="1">
        <v>10</v>
      </c>
      <c r="D323" s="1" t="s">
        <v>341</v>
      </c>
      <c r="E323" s="1" t="s">
        <v>329</v>
      </c>
      <c r="F323" s="1" t="s">
        <v>344</v>
      </c>
      <c r="G323" s="1" t="s">
        <v>345</v>
      </c>
      <c r="H323" s="1" t="str">
        <f t="shared" si="4"/>
        <v>BtPlAs</v>
      </c>
      <c r="I323">
        <v>27.5</v>
      </c>
      <c r="J323">
        <v>3.5</v>
      </c>
      <c r="K323" s="4">
        <v>5.0099999999999997E-3</v>
      </c>
      <c r="L323" s="4">
        <v>3.26</v>
      </c>
    </row>
    <row r="324" spans="1:12" x14ac:dyDescent="0.3">
      <c r="A324" s="1" t="s">
        <v>15</v>
      </c>
      <c r="B324" s="2" t="s">
        <v>493</v>
      </c>
      <c r="C324" s="1">
        <v>50</v>
      </c>
      <c r="D324" s="1" t="s">
        <v>347</v>
      </c>
      <c r="E324" s="1" t="s">
        <v>331</v>
      </c>
      <c r="F324" s="1" t="s">
        <v>344</v>
      </c>
      <c r="G324" s="1" t="s">
        <v>346</v>
      </c>
      <c r="H324" s="1" t="str">
        <f t="shared" ref="H324:H329" si="5">F324&amp;""&amp;G324</f>
        <v>BtPlDw</v>
      </c>
      <c r="I324">
        <v>27.5</v>
      </c>
      <c r="J324">
        <v>4.3</v>
      </c>
      <c r="K324" s="4">
        <v>1.072E-2</v>
      </c>
      <c r="L324" s="4">
        <v>3.06</v>
      </c>
    </row>
    <row r="325" spans="1:12" x14ac:dyDescent="0.3">
      <c r="A325" s="1" t="s">
        <v>15</v>
      </c>
      <c r="B325" s="2" t="s">
        <v>494</v>
      </c>
      <c r="C325" s="1">
        <v>90</v>
      </c>
      <c r="D325" s="1" t="s">
        <v>347</v>
      </c>
      <c r="E325" s="1" t="s">
        <v>331</v>
      </c>
      <c r="F325" s="1" t="s">
        <v>344</v>
      </c>
      <c r="G325" s="1" t="s">
        <v>346</v>
      </c>
      <c r="H325" s="1" t="str">
        <f t="shared" si="5"/>
        <v>BtPlDw</v>
      </c>
      <c r="I325">
        <v>27.5</v>
      </c>
      <c r="J325">
        <v>4.2</v>
      </c>
      <c r="K325" s="4">
        <v>1.1480000000000001E-2</v>
      </c>
      <c r="L325" s="4">
        <v>3.04</v>
      </c>
    </row>
    <row r="326" spans="1:12" x14ac:dyDescent="0.3">
      <c r="A326" s="1" t="s">
        <v>95</v>
      </c>
      <c r="B326" s="2" t="s">
        <v>495</v>
      </c>
      <c r="C326" s="1">
        <v>12</v>
      </c>
      <c r="D326" s="1" t="s">
        <v>347</v>
      </c>
      <c r="E326" s="1" t="s">
        <v>329</v>
      </c>
      <c r="F326" s="1" t="s">
        <v>344</v>
      </c>
      <c r="G326" s="1" t="s">
        <v>346</v>
      </c>
      <c r="H326" s="1" t="str">
        <f t="shared" si="5"/>
        <v>BtPlDw</v>
      </c>
      <c r="I326">
        <v>27.5</v>
      </c>
      <c r="J326">
        <v>3.7</v>
      </c>
      <c r="K326" s="4">
        <v>1.2019999999999999E-2</v>
      </c>
      <c r="L326" s="4">
        <v>3.08</v>
      </c>
    </row>
    <row r="327" spans="1:12" x14ac:dyDescent="0.3">
      <c r="A327" s="1" t="s">
        <v>95</v>
      </c>
      <c r="B327" s="2" t="s">
        <v>496</v>
      </c>
      <c r="C327" s="1">
        <v>11</v>
      </c>
      <c r="D327" s="1" t="s">
        <v>349</v>
      </c>
      <c r="E327" s="1" t="s">
        <v>329</v>
      </c>
      <c r="F327" s="1" t="s">
        <v>344</v>
      </c>
      <c r="G327" s="1" t="s">
        <v>346</v>
      </c>
      <c r="H327" s="1" t="str">
        <f t="shared" si="5"/>
        <v>BtPlDw</v>
      </c>
      <c r="I327">
        <v>27.5</v>
      </c>
      <c r="J327">
        <v>3.5</v>
      </c>
      <c r="K327" s="4">
        <v>1.175E-2</v>
      </c>
      <c r="L327" s="4">
        <v>3.07</v>
      </c>
    </row>
    <row r="328" spans="1:12" x14ac:dyDescent="0.3">
      <c r="A328" s="1" t="s">
        <v>197</v>
      </c>
      <c r="B328" s="2" t="s">
        <v>497</v>
      </c>
      <c r="C328" s="4">
        <v>51</v>
      </c>
      <c r="D328" s="4" t="s">
        <v>349</v>
      </c>
      <c r="E328" t="s">
        <v>329</v>
      </c>
      <c r="F328" t="s">
        <v>344</v>
      </c>
      <c r="G328" t="s">
        <v>345</v>
      </c>
      <c r="H328" s="1" t="str">
        <f t="shared" si="5"/>
        <v>BtPlAs</v>
      </c>
      <c r="I328">
        <v>27.5</v>
      </c>
      <c r="J328">
        <v>3.6</v>
      </c>
      <c r="K328" s="4">
        <v>1.738E-2</v>
      </c>
      <c r="L328" s="4">
        <v>2.99</v>
      </c>
    </row>
    <row r="329" spans="1:12" x14ac:dyDescent="0.3">
      <c r="A329" s="1" t="s">
        <v>15</v>
      </c>
      <c r="B329" s="2" t="s">
        <v>498</v>
      </c>
      <c r="C329" s="1">
        <v>30</v>
      </c>
      <c r="D329" s="1" t="s">
        <v>347</v>
      </c>
      <c r="E329" s="1" t="s">
        <v>331</v>
      </c>
      <c r="F329" s="1" t="s">
        <v>344</v>
      </c>
      <c r="G329" s="1" t="s">
        <v>345</v>
      </c>
      <c r="H329" s="1" t="str">
        <f t="shared" si="5"/>
        <v>BtPlAs</v>
      </c>
      <c r="I329">
        <v>27.5</v>
      </c>
      <c r="J329">
        <v>4.0999999999999996</v>
      </c>
      <c r="K329" s="4">
        <v>1.2880000000000001E-2</v>
      </c>
      <c r="L329" s="4">
        <v>3.05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B09-C338-4E8C-97D6-6A7FC57C1D48}">
  <sheetPr codeName="Blad2"/>
  <dimension ref="A1:D78"/>
  <sheetViews>
    <sheetView workbookViewId="0">
      <selection sqref="A1:XFD1"/>
    </sheetView>
  </sheetViews>
  <sheetFormatPr defaultRowHeight="14.4" x14ac:dyDescent="0.3"/>
  <sheetData>
    <row r="1" spans="1:4" x14ac:dyDescent="0.3">
      <c r="A1" t="s">
        <v>402</v>
      </c>
      <c r="B1" t="s">
        <v>412</v>
      </c>
      <c r="C1" t="s">
        <v>413</v>
      </c>
      <c r="D1" t="s">
        <v>414</v>
      </c>
    </row>
    <row r="2" spans="1:4" x14ac:dyDescent="0.3">
      <c r="A2">
        <v>371</v>
      </c>
      <c r="B2" t="s">
        <v>357</v>
      </c>
      <c r="C2" t="s">
        <v>403</v>
      </c>
      <c r="D2" t="s">
        <v>404</v>
      </c>
    </row>
    <row r="3" spans="1:4" x14ac:dyDescent="0.3">
      <c r="A3">
        <v>372</v>
      </c>
      <c r="B3" t="s">
        <v>358</v>
      </c>
      <c r="C3" t="s">
        <v>403</v>
      </c>
      <c r="D3" t="s">
        <v>404</v>
      </c>
    </row>
    <row r="4" spans="1:4" x14ac:dyDescent="0.3">
      <c r="A4">
        <v>373</v>
      </c>
      <c r="B4" t="s">
        <v>359</v>
      </c>
      <c r="C4" t="s">
        <v>403</v>
      </c>
      <c r="D4" t="s">
        <v>404</v>
      </c>
    </row>
    <row r="5" spans="1:4" x14ac:dyDescent="0.3">
      <c r="A5">
        <v>374</v>
      </c>
      <c r="B5" t="s">
        <v>360</v>
      </c>
      <c r="C5" t="s">
        <v>407</v>
      </c>
      <c r="D5" t="s">
        <v>404</v>
      </c>
    </row>
    <row r="6" spans="1:4" x14ac:dyDescent="0.3">
      <c r="A6">
        <v>375</v>
      </c>
      <c r="B6" t="s">
        <v>361</v>
      </c>
      <c r="C6" t="s">
        <v>408</v>
      </c>
      <c r="D6" t="s">
        <v>404</v>
      </c>
    </row>
    <row r="7" spans="1:4" x14ac:dyDescent="0.3">
      <c r="A7">
        <v>376</v>
      </c>
      <c r="B7" t="s">
        <v>362</v>
      </c>
      <c r="C7" t="s">
        <v>409</v>
      </c>
      <c r="D7" t="s">
        <v>404</v>
      </c>
    </row>
    <row r="8" spans="1:4" x14ac:dyDescent="0.3">
      <c r="A8">
        <v>377</v>
      </c>
      <c r="B8" t="s">
        <v>363</v>
      </c>
      <c r="C8" t="s">
        <v>410</v>
      </c>
      <c r="D8" t="s">
        <v>404</v>
      </c>
    </row>
    <row r="9" spans="1:4" x14ac:dyDescent="0.3">
      <c r="A9">
        <v>378</v>
      </c>
      <c r="B9" t="s">
        <v>364</v>
      </c>
      <c r="C9" t="s">
        <v>411</v>
      </c>
      <c r="D9" t="s">
        <v>404</v>
      </c>
    </row>
    <row r="10" spans="1:4" x14ac:dyDescent="0.3">
      <c r="A10">
        <v>379</v>
      </c>
      <c r="B10" t="s">
        <v>365</v>
      </c>
      <c r="C10" t="s">
        <v>405</v>
      </c>
      <c r="D10" t="s">
        <v>404</v>
      </c>
    </row>
    <row r="11" spans="1:4" x14ac:dyDescent="0.3">
      <c r="A11">
        <v>380</v>
      </c>
      <c r="B11" t="s">
        <v>366</v>
      </c>
      <c r="C11" t="s">
        <v>405</v>
      </c>
      <c r="D11" t="s">
        <v>404</v>
      </c>
    </row>
    <row r="12" spans="1:4" x14ac:dyDescent="0.3">
      <c r="A12">
        <v>381</v>
      </c>
      <c r="B12" t="s">
        <v>367</v>
      </c>
      <c r="C12" t="s">
        <v>405</v>
      </c>
      <c r="D12" t="s">
        <v>404</v>
      </c>
    </row>
    <row r="13" spans="1:4" x14ac:dyDescent="0.3">
      <c r="A13">
        <v>382</v>
      </c>
      <c r="B13" t="s">
        <v>368</v>
      </c>
      <c r="C13" t="s">
        <v>403</v>
      </c>
      <c r="D13" t="s">
        <v>404</v>
      </c>
    </row>
    <row r="14" spans="1:4" x14ac:dyDescent="0.3">
      <c r="A14">
        <v>383</v>
      </c>
      <c r="B14" t="s">
        <v>369</v>
      </c>
      <c r="C14" t="s">
        <v>410</v>
      </c>
      <c r="D14" t="s">
        <v>406</v>
      </c>
    </row>
    <row r="15" spans="1:4" x14ac:dyDescent="0.3">
      <c r="A15">
        <v>384</v>
      </c>
      <c r="B15" t="s">
        <v>370</v>
      </c>
      <c r="C15" t="s">
        <v>410</v>
      </c>
      <c r="D15" t="s">
        <v>404</v>
      </c>
    </row>
    <row r="16" spans="1:4" x14ac:dyDescent="0.3">
      <c r="A16">
        <v>385</v>
      </c>
      <c r="B16" t="s">
        <v>371</v>
      </c>
      <c r="C16" t="s">
        <v>409</v>
      </c>
      <c r="D16" t="s">
        <v>404</v>
      </c>
    </row>
    <row r="17" spans="1:4" x14ac:dyDescent="0.3">
      <c r="A17">
        <v>386</v>
      </c>
      <c r="B17" t="s">
        <v>372</v>
      </c>
      <c r="C17" t="s">
        <v>411</v>
      </c>
      <c r="D17" t="s">
        <v>404</v>
      </c>
    </row>
    <row r="18" spans="1:4" x14ac:dyDescent="0.3">
      <c r="A18">
        <v>387</v>
      </c>
      <c r="B18" t="s">
        <v>373</v>
      </c>
      <c r="C18" t="s">
        <v>409</v>
      </c>
      <c r="D18" t="s">
        <v>404</v>
      </c>
    </row>
    <row r="19" spans="1:4" x14ac:dyDescent="0.3">
      <c r="A19">
        <v>388</v>
      </c>
      <c r="B19" t="s">
        <v>374</v>
      </c>
      <c r="C19" t="s">
        <v>408</v>
      </c>
      <c r="D19" t="s">
        <v>404</v>
      </c>
    </row>
    <row r="20" spans="1:4" x14ac:dyDescent="0.3">
      <c r="A20">
        <v>389</v>
      </c>
      <c r="B20" t="s">
        <v>375</v>
      </c>
      <c r="C20" t="s">
        <v>410</v>
      </c>
      <c r="D20" t="s">
        <v>404</v>
      </c>
    </row>
    <row r="21" spans="1:4" x14ac:dyDescent="0.3">
      <c r="A21">
        <v>390</v>
      </c>
      <c r="B21" t="s">
        <v>376</v>
      </c>
      <c r="C21" t="s">
        <v>405</v>
      </c>
      <c r="D21" t="s">
        <v>406</v>
      </c>
    </row>
    <row r="22" spans="1:4" x14ac:dyDescent="0.3">
      <c r="A22">
        <v>391</v>
      </c>
      <c r="B22" t="s">
        <v>377</v>
      </c>
      <c r="C22" t="s">
        <v>409</v>
      </c>
      <c r="D22" t="s">
        <v>406</v>
      </c>
    </row>
    <row r="23" spans="1:4" x14ac:dyDescent="0.3">
      <c r="A23">
        <v>392</v>
      </c>
      <c r="B23" t="s">
        <v>378</v>
      </c>
      <c r="C23" t="s">
        <v>403</v>
      </c>
      <c r="D23" t="s">
        <v>406</v>
      </c>
    </row>
    <row r="24" spans="1:4" x14ac:dyDescent="0.3">
      <c r="A24">
        <v>393</v>
      </c>
      <c r="B24" t="s">
        <v>379</v>
      </c>
      <c r="C24" t="s">
        <v>405</v>
      </c>
      <c r="D24" t="s">
        <v>406</v>
      </c>
    </row>
    <row r="25" spans="1:4" x14ac:dyDescent="0.3">
      <c r="A25">
        <v>394</v>
      </c>
      <c r="B25" t="s">
        <v>380</v>
      </c>
      <c r="C25" t="s">
        <v>403</v>
      </c>
      <c r="D25" t="s">
        <v>406</v>
      </c>
    </row>
    <row r="26" spans="1:4" x14ac:dyDescent="0.3">
      <c r="A26">
        <v>395</v>
      </c>
      <c r="B26" t="s">
        <v>381</v>
      </c>
      <c r="C26" t="s">
        <v>403</v>
      </c>
      <c r="D26" t="s">
        <v>406</v>
      </c>
    </row>
    <row r="27" spans="1:4" x14ac:dyDescent="0.3">
      <c r="A27">
        <v>396</v>
      </c>
      <c r="B27" t="s">
        <v>382</v>
      </c>
      <c r="C27" t="s">
        <v>403</v>
      </c>
      <c r="D27" t="s">
        <v>406</v>
      </c>
    </row>
    <row r="28" spans="1:4" x14ac:dyDescent="0.3">
      <c r="A28">
        <v>397</v>
      </c>
      <c r="B28" t="s">
        <v>383</v>
      </c>
      <c r="C28" t="s">
        <v>405</v>
      </c>
      <c r="D28" t="s">
        <v>406</v>
      </c>
    </row>
    <row r="29" spans="1:4" x14ac:dyDescent="0.3">
      <c r="A29">
        <v>398</v>
      </c>
      <c r="B29" t="s">
        <v>384</v>
      </c>
      <c r="C29" t="s">
        <v>403</v>
      </c>
      <c r="D29" t="s">
        <v>406</v>
      </c>
    </row>
    <row r="30" spans="1:4" x14ac:dyDescent="0.3">
      <c r="A30">
        <v>399</v>
      </c>
      <c r="B30" t="s">
        <v>385</v>
      </c>
      <c r="C30" t="s">
        <v>405</v>
      </c>
      <c r="D30" t="s">
        <v>406</v>
      </c>
    </row>
    <row r="31" spans="1:4" x14ac:dyDescent="0.3">
      <c r="A31">
        <v>400</v>
      </c>
      <c r="B31" t="s">
        <v>386</v>
      </c>
      <c r="C31" t="s">
        <v>403</v>
      </c>
      <c r="D31" t="s">
        <v>406</v>
      </c>
    </row>
    <row r="32" spans="1:4" x14ac:dyDescent="0.3">
      <c r="A32">
        <v>401</v>
      </c>
      <c r="B32" t="s">
        <v>387</v>
      </c>
      <c r="C32" t="s">
        <v>405</v>
      </c>
      <c r="D32" t="s">
        <v>406</v>
      </c>
    </row>
    <row r="33" spans="1:4" x14ac:dyDescent="0.3">
      <c r="A33">
        <v>402</v>
      </c>
      <c r="B33" t="s">
        <v>388</v>
      </c>
      <c r="C33" t="s">
        <v>403</v>
      </c>
      <c r="D33" t="s">
        <v>406</v>
      </c>
    </row>
    <row r="34" spans="1:4" x14ac:dyDescent="0.3">
      <c r="A34">
        <v>403</v>
      </c>
      <c r="B34" t="s">
        <v>389</v>
      </c>
      <c r="C34" t="s">
        <v>403</v>
      </c>
      <c r="D34" t="s">
        <v>406</v>
      </c>
    </row>
    <row r="35" spans="1:4" x14ac:dyDescent="0.3">
      <c r="A35">
        <v>404</v>
      </c>
      <c r="B35" t="s">
        <v>390</v>
      </c>
      <c r="C35" t="s">
        <v>405</v>
      </c>
      <c r="D35" t="s">
        <v>406</v>
      </c>
    </row>
    <row r="36" spans="1:4" x14ac:dyDescent="0.3">
      <c r="A36">
        <v>405</v>
      </c>
      <c r="B36" t="s">
        <v>357</v>
      </c>
      <c r="C36" t="s">
        <v>403</v>
      </c>
      <c r="D36" t="s">
        <v>404</v>
      </c>
    </row>
    <row r="37" spans="1:4" x14ac:dyDescent="0.3">
      <c r="A37">
        <v>406</v>
      </c>
      <c r="B37" t="s">
        <v>391</v>
      </c>
      <c r="C37" t="s">
        <v>405</v>
      </c>
      <c r="D37" t="s">
        <v>404</v>
      </c>
    </row>
    <row r="38" spans="1:4" x14ac:dyDescent="0.3">
      <c r="A38">
        <v>407</v>
      </c>
      <c r="B38" t="s">
        <v>359</v>
      </c>
      <c r="C38" t="s">
        <v>403</v>
      </c>
      <c r="D38" t="s">
        <v>404</v>
      </c>
    </row>
    <row r="39" spans="1:4" x14ac:dyDescent="0.3">
      <c r="A39">
        <v>408</v>
      </c>
      <c r="B39" t="s">
        <v>358</v>
      </c>
      <c r="C39" t="s">
        <v>403</v>
      </c>
      <c r="D39" t="s">
        <v>404</v>
      </c>
    </row>
    <row r="40" spans="1:4" x14ac:dyDescent="0.3">
      <c r="A40">
        <v>409</v>
      </c>
      <c r="B40" t="s">
        <v>365</v>
      </c>
      <c r="C40" t="s">
        <v>405</v>
      </c>
      <c r="D40" t="s">
        <v>404</v>
      </c>
    </row>
    <row r="41" spans="1:4" x14ac:dyDescent="0.3">
      <c r="A41">
        <v>410</v>
      </c>
      <c r="B41" t="s">
        <v>392</v>
      </c>
      <c r="C41" t="s">
        <v>403</v>
      </c>
      <c r="D41" t="s">
        <v>404</v>
      </c>
    </row>
    <row r="42" spans="1:4" x14ac:dyDescent="0.3">
      <c r="A42">
        <v>411</v>
      </c>
      <c r="B42" t="s">
        <v>367</v>
      </c>
      <c r="C42" t="s">
        <v>405</v>
      </c>
      <c r="D42" t="s">
        <v>404</v>
      </c>
    </row>
    <row r="43" spans="1:4" x14ac:dyDescent="0.3">
      <c r="A43">
        <v>412</v>
      </c>
      <c r="B43" t="s">
        <v>368</v>
      </c>
      <c r="C43" t="s">
        <v>403</v>
      </c>
      <c r="D43" t="s">
        <v>404</v>
      </c>
    </row>
    <row r="44" spans="1:4" x14ac:dyDescent="0.3">
      <c r="A44">
        <v>413</v>
      </c>
      <c r="B44" t="s">
        <v>393</v>
      </c>
      <c r="C44" t="s">
        <v>405</v>
      </c>
      <c r="D44" t="s">
        <v>404</v>
      </c>
    </row>
    <row r="45" spans="1:4" x14ac:dyDescent="0.3">
      <c r="A45">
        <v>414</v>
      </c>
      <c r="B45" t="s">
        <v>374</v>
      </c>
      <c r="C45" t="s">
        <v>408</v>
      </c>
      <c r="D45" t="s">
        <v>404</v>
      </c>
    </row>
    <row r="46" spans="1:4" x14ac:dyDescent="0.3">
      <c r="A46">
        <v>415</v>
      </c>
      <c r="B46" t="s">
        <v>375</v>
      </c>
      <c r="C46" t="s">
        <v>410</v>
      </c>
      <c r="D46" t="s">
        <v>404</v>
      </c>
    </row>
    <row r="47" spans="1:4" x14ac:dyDescent="0.3">
      <c r="A47">
        <v>416</v>
      </c>
      <c r="B47" t="s">
        <v>394</v>
      </c>
      <c r="C47" t="s">
        <v>403</v>
      </c>
      <c r="D47" t="s">
        <v>404</v>
      </c>
    </row>
    <row r="48" spans="1:4" x14ac:dyDescent="0.3">
      <c r="A48">
        <v>417</v>
      </c>
      <c r="B48" t="s">
        <v>377</v>
      </c>
      <c r="C48" t="s">
        <v>409</v>
      </c>
      <c r="D48" t="s">
        <v>406</v>
      </c>
    </row>
    <row r="49" spans="1:4" x14ac:dyDescent="0.3">
      <c r="A49">
        <v>418</v>
      </c>
      <c r="B49" t="s">
        <v>380</v>
      </c>
      <c r="C49" t="s">
        <v>403</v>
      </c>
      <c r="D49" t="s">
        <v>406</v>
      </c>
    </row>
    <row r="50" spans="1:4" x14ac:dyDescent="0.3">
      <c r="A50">
        <v>419</v>
      </c>
      <c r="B50" t="s">
        <v>395</v>
      </c>
      <c r="C50" t="s">
        <v>405</v>
      </c>
      <c r="D50" t="s">
        <v>406</v>
      </c>
    </row>
    <row r="51" spans="1:4" x14ac:dyDescent="0.3">
      <c r="A51">
        <v>420</v>
      </c>
      <c r="B51" t="s">
        <v>396</v>
      </c>
      <c r="C51" t="s">
        <v>411</v>
      </c>
      <c r="D51" t="s">
        <v>406</v>
      </c>
    </row>
    <row r="52" spans="1:4" x14ac:dyDescent="0.3">
      <c r="A52">
        <v>421</v>
      </c>
      <c r="B52" t="s">
        <v>397</v>
      </c>
      <c r="C52" t="s">
        <v>405</v>
      </c>
      <c r="D52" t="s">
        <v>404</v>
      </c>
    </row>
    <row r="53" spans="1:4" x14ac:dyDescent="0.3">
      <c r="A53">
        <v>422</v>
      </c>
      <c r="B53" t="s">
        <v>360</v>
      </c>
      <c r="C53" t="s">
        <v>408</v>
      </c>
      <c r="D53" t="s">
        <v>404</v>
      </c>
    </row>
    <row r="54" spans="1:4" x14ac:dyDescent="0.3">
      <c r="A54">
        <v>423</v>
      </c>
      <c r="B54" t="s">
        <v>398</v>
      </c>
      <c r="C54" t="s">
        <v>405</v>
      </c>
      <c r="D54" t="s">
        <v>404</v>
      </c>
    </row>
    <row r="55" spans="1:4" x14ac:dyDescent="0.3">
      <c r="A55">
        <v>424</v>
      </c>
      <c r="B55" t="s">
        <v>378</v>
      </c>
      <c r="C55" t="s">
        <v>403</v>
      </c>
      <c r="D55" t="s">
        <v>406</v>
      </c>
    </row>
    <row r="56" spans="1:4" x14ac:dyDescent="0.3">
      <c r="A56">
        <v>425</v>
      </c>
      <c r="B56" t="s">
        <v>399</v>
      </c>
      <c r="C56" t="s">
        <v>408</v>
      </c>
      <c r="D56" t="s">
        <v>406</v>
      </c>
    </row>
    <row r="57" spans="1:4" x14ac:dyDescent="0.3">
      <c r="A57">
        <v>426</v>
      </c>
      <c r="B57" t="s">
        <v>400</v>
      </c>
      <c r="C57" t="s">
        <v>411</v>
      </c>
      <c r="D57" t="s">
        <v>406</v>
      </c>
    </row>
    <row r="58" spans="1:4" x14ac:dyDescent="0.3">
      <c r="A58">
        <v>427</v>
      </c>
      <c r="B58" t="s">
        <v>388</v>
      </c>
      <c r="C58" t="s">
        <v>403</v>
      </c>
      <c r="D58" t="s">
        <v>406</v>
      </c>
    </row>
    <row r="59" spans="1:4" x14ac:dyDescent="0.3">
      <c r="A59">
        <v>428</v>
      </c>
      <c r="B59" t="s">
        <v>401</v>
      </c>
      <c r="C59" t="s">
        <v>405</v>
      </c>
      <c r="D59" t="s">
        <v>406</v>
      </c>
    </row>
    <row r="60" spans="1:4" x14ac:dyDescent="0.3">
      <c r="A60">
        <v>429</v>
      </c>
      <c r="B60" t="s">
        <v>386</v>
      </c>
      <c r="C60" t="s">
        <v>403</v>
      </c>
      <c r="D60" t="s">
        <v>406</v>
      </c>
    </row>
    <row r="61" spans="1:4" x14ac:dyDescent="0.3">
      <c r="A61">
        <v>430</v>
      </c>
      <c r="B61" t="s">
        <v>387</v>
      </c>
      <c r="C61" t="s">
        <v>405</v>
      </c>
      <c r="D61" t="s">
        <v>406</v>
      </c>
    </row>
    <row r="62" spans="1:4" x14ac:dyDescent="0.3">
      <c r="A62">
        <v>431</v>
      </c>
      <c r="B62" t="s">
        <v>382</v>
      </c>
      <c r="C62" t="s">
        <v>403</v>
      </c>
      <c r="D62" t="s">
        <v>406</v>
      </c>
    </row>
    <row r="63" spans="1:4" x14ac:dyDescent="0.3">
      <c r="A63">
        <v>432</v>
      </c>
      <c r="B63" t="s">
        <v>383</v>
      </c>
      <c r="C63" t="s">
        <v>405</v>
      </c>
      <c r="D63" t="s">
        <v>406</v>
      </c>
    </row>
    <row r="64" spans="1:4" x14ac:dyDescent="0.3">
      <c r="A64">
        <v>433</v>
      </c>
      <c r="B64" t="s">
        <v>384</v>
      </c>
      <c r="C64" t="s">
        <v>403</v>
      </c>
      <c r="D64" t="s">
        <v>406</v>
      </c>
    </row>
    <row r="65" spans="1:4" x14ac:dyDescent="0.3">
      <c r="A65">
        <v>434</v>
      </c>
      <c r="B65" t="s">
        <v>385</v>
      </c>
      <c r="C65" t="s">
        <v>405</v>
      </c>
      <c r="D65" t="s">
        <v>406</v>
      </c>
    </row>
    <row r="66" spans="1:4" x14ac:dyDescent="0.3">
      <c r="A66">
        <v>435</v>
      </c>
      <c r="B66" t="s">
        <v>369</v>
      </c>
      <c r="C66" t="s">
        <v>410</v>
      </c>
      <c r="D66" t="s">
        <v>406</v>
      </c>
    </row>
    <row r="67" spans="1:4" x14ac:dyDescent="0.3">
      <c r="A67">
        <v>436</v>
      </c>
      <c r="B67" t="s">
        <v>381</v>
      </c>
      <c r="C67" t="s">
        <v>403</v>
      </c>
      <c r="D67" t="s">
        <v>406</v>
      </c>
    </row>
    <row r="68" spans="1:4" x14ac:dyDescent="0.3">
      <c r="A68">
        <v>437</v>
      </c>
      <c r="B68" t="s">
        <v>376</v>
      </c>
      <c r="C68" t="s">
        <v>405</v>
      </c>
      <c r="D68" t="s">
        <v>406</v>
      </c>
    </row>
    <row r="69" spans="1:4" x14ac:dyDescent="0.3">
      <c r="A69">
        <v>438</v>
      </c>
      <c r="B69" t="s">
        <v>378</v>
      </c>
      <c r="C69" t="s">
        <v>403</v>
      </c>
      <c r="D69" t="s">
        <v>406</v>
      </c>
    </row>
    <row r="70" spans="1:4" x14ac:dyDescent="0.3">
      <c r="A70">
        <v>439</v>
      </c>
      <c r="B70" t="s">
        <v>379</v>
      </c>
      <c r="C70" t="s">
        <v>405</v>
      </c>
      <c r="D70" t="s">
        <v>406</v>
      </c>
    </row>
    <row r="71" spans="1:4" x14ac:dyDescent="0.3">
      <c r="A71">
        <v>440</v>
      </c>
      <c r="B71" t="s">
        <v>370</v>
      </c>
      <c r="C71" t="s">
        <v>410</v>
      </c>
      <c r="D71" t="s">
        <v>404</v>
      </c>
    </row>
    <row r="72" spans="1:4" x14ac:dyDescent="0.3">
      <c r="A72">
        <v>441</v>
      </c>
      <c r="B72" t="s">
        <v>371</v>
      </c>
      <c r="C72" t="s">
        <v>409</v>
      </c>
      <c r="D72" t="s">
        <v>404</v>
      </c>
    </row>
    <row r="73" spans="1:4" x14ac:dyDescent="0.3">
      <c r="A73">
        <v>442</v>
      </c>
      <c r="B73" t="s">
        <v>372</v>
      </c>
      <c r="C73" t="s">
        <v>411</v>
      </c>
      <c r="D73" t="s">
        <v>404</v>
      </c>
    </row>
    <row r="74" spans="1:4" x14ac:dyDescent="0.3">
      <c r="A74">
        <v>443</v>
      </c>
      <c r="B74" t="s">
        <v>373</v>
      </c>
      <c r="C74" t="s">
        <v>409</v>
      </c>
      <c r="D74" t="s">
        <v>404</v>
      </c>
    </row>
    <row r="75" spans="1:4" x14ac:dyDescent="0.3">
      <c r="A75">
        <v>444</v>
      </c>
      <c r="B75" t="s">
        <v>399</v>
      </c>
      <c r="C75" t="s">
        <v>408</v>
      </c>
      <c r="D75" t="s">
        <v>406</v>
      </c>
    </row>
    <row r="76" spans="1:4" x14ac:dyDescent="0.3">
      <c r="A76">
        <v>445</v>
      </c>
      <c r="B76" t="s">
        <v>396</v>
      </c>
      <c r="C76" t="s">
        <v>411</v>
      </c>
      <c r="D76" t="s">
        <v>406</v>
      </c>
    </row>
    <row r="77" spans="1:4" x14ac:dyDescent="0.3">
      <c r="A77">
        <v>446</v>
      </c>
      <c r="B77" t="s">
        <v>380</v>
      </c>
      <c r="C77" t="s">
        <v>403</v>
      </c>
      <c r="D77" t="s">
        <v>406</v>
      </c>
    </row>
    <row r="78" spans="1:4" x14ac:dyDescent="0.3">
      <c r="A78">
        <v>447</v>
      </c>
      <c r="B78" t="s">
        <v>395</v>
      </c>
      <c r="C78" t="s">
        <v>405</v>
      </c>
      <c r="D78" t="s">
        <v>406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4C1E-EA2C-4498-B737-7D3B6240ECA7}">
  <sheetPr codeName="Blad9"/>
  <dimension ref="A1:C61"/>
  <sheetViews>
    <sheetView tabSelected="1" workbookViewId="0">
      <selection activeCell="D2" sqref="D2"/>
    </sheetView>
  </sheetViews>
  <sheetFormatPr defaultRowHeight="14.4" x14ac:dyDescent="0.3"/>
  <sheetData>
    <row r="1" spans="1:3" s="3" customFormat="1" x14ac:dyDescent="0.3">
      <c r="A1" s="3" t="s">
        <v>412</v>
      </c>
      <c r="B1" s="3" t="s">
        <v>458</v>
      </c>
      <c r="C1" s="3" t="s">
        <v>414</v>
      </c>
    </row>
    <row r="2" spans="1:3" x14ac:dyDescent="0.3">
      <c r="A2" t="s">
        <v>391</v>
      </c>
      <c r="B2" t="s">
        <v>502</v>
      </c>
      <c r="C2" t="s">
        <v>404</v>
      </c>
    </row>
    <row r="3" spans="1:3" x14ac:dyDescent="0.3">
      <c r="A3" t="s">
        <v>365</v>
      </c>
      <c r="B3" t="s">
        <v>502</v>
      </c>
      <c r="C3" t="s">
        <v>404</v>
      </c>
    </row>
    <row r="4" spans="1:3" x14ac:dyDescent="0.3">
      <c r="A4" t="s">
        <v>366</v>
      </c>
      <c r="B4" t="s">
        <v>502</v>
      </c>
      <c r="C4" t="s">
        <v>404</v>
      </c>
    </row>
    <row r="5" spans="1:3" x14ac:dyDescent="0.3">
      <c r="A5" t="s">
        <v>367</v>
      </c>
      <c r="B5" t="s">
        <v>502</v>
      </c>
      <c r="C5" t="s">
        <v>404</v>
      </c>
    </row>
    <row r="6" spans="1:3" x14ac:dyDescent="0.3">
      <c r="A6" t="s">
        <v>393</v>
      </c>
      <c r="B6" t="s">
        <v>502</v>
      </c>
      <c r="C6" t="s">
        <v>404</v>
      </c>
    </row>
    <row r="7" spans="1:3" x14ac:dyDescent="0.3">
      <c r="A7" t="s">
        <v>401</v>
      </c>
      <c r="B7" t="s">
        <v>502</v>
      </c>
      <c r="C7" t="s">
        <v>406</v>
      </c>
    </row>
    <row r="8" spans="1:3" x14ac:dyDescent="0.3">
      <c r="A8" t="s">
        <v>387</v>
      </c>
      <c r="B8" t="s">
        <v>502</v>
      </c>
      <c r="C8" t="s">
        <v>406</v>
      </c>
    </row>
    <row r="9" spans="1:3" x14ac:dyDescent="0.3">
      <c r="A9" t="s">
        <v>390</v>
      </c>
      <c r="B9" t="s">
        <v>502</v>
      </c>
      <c r="C9" t="s">
        <v>406</v>
      </c>
    </row>
    <row r="10" spans="1:3" x14ac:dyDescent="0.3">
      <c r="A10" t="s">
        <v>385</v>
      </c>
      <c r="B10" t="s">
        <v>502</v>
      </c>
      <c r="C10" t="s">
        <v>406</v>
      </c>
    </row>
    <row r="11" spans="1:3" x14ac:dyDescent="0.3">
      <c r="A11" t="s">
        <v>383</v>
      </c>
      <c r="B11" t="s">
        <v>502</v>
      </c>
      <c r="C11" t="s">
        <v>406</v>
      </c>
    </row>
    <row r="12" spans="1:3" x14ac:dyDescent="0.3">
      <c r="A12" t="s">
        <v>374</v>
      </c>
      <c r="B12" t="s">
        <v>499</v>
      </c>
      <c r="C12" t="s">
        <v>404</v>
      </c>
    </row>
    <row r="13" spans="1:3" x14ac:dyDescent="0.3">
      <c r="A13" t="s">
        <v>360</v>
      </c>
      <c r="B13" t="s">
        <v>499</v>
      </c>
      <c r="C13" t="s">
        <v>404</v>
      </c>
    </row>
    <row r="14" spans="1:3" x14ac:dyDescent="0.3">
      <c r="A14" t="s">
        <v>361</v>
      </c>
      <c r="B14" t="s">
        <v>499</v>
      </c>
      <c r="C14" t="s">
        <v>404</v>
      </c>
    </row>
    <row r="15" spans="1:3" x14ac:dyDescent="0.3">
      <c r="A15" t="s">
        <v>449</v>
      </c>
      <c r="B15" t="s">
        <v>499</v>
      </c>
      <c r="C15" t="s">
        <v>404</v>
      </c>
    </row>
    <row r="16" spans="1:3" x14ac:dyDescent="0.3">
      <c r="A16" t="s">
        <v>450</v>
      </c>
      <c r="B16" t="s">
        <v>499</v>
      </c>
      <c r="C16" t="s">
        <v>404</v>
      </c>
    </row>
    <row r="17" spans="1:3" x14ac:dyDescent="0.3">
      <c r="A17" t="s">
        <v>373</v>
      </c>
      <c r="B17" t="s">
        <v>409</v>
      </c>
      <c r="C17" t="s">
        <v>404</v>
      </c>
    </row>
    <row r="18" spans="1:3" x14ac:dyDescent="0.3">
      <c r="A18" t="s">
        <v>371</v>
      </c>
      <c r="B18" t="s">
        <v>409</v>
      </c>
      <c r="C18" t="s">
        <v>404</v>
      </c>
    </row>
    <row r="19" spans="1:3" x14ac:dyDescent="0.3">
      <c r="A19" t="s">
        <v>451</v>
      </c>
      <c r="B19" t="s">
        <v>409</v>
      </c>
      <c r="C19" t="s">
        <v>404</v>
      </c>
    </row>
    <row r="20" spans="1:3" x14ac:dyDescent="0.3">
      <c r="A20" t="s">
        <v>452</v>
      </c>
      <c r="B20" t="s">
        <v>409</v>
      </c>
      <c r="C20" t="s">
        <v>404</v>
      </c>
    </row>
    <row r="21" spans="1:3" x14ac:dyDescent="0.3">
      <c r="A21" t="s">
        <v>362</v>
      </c>
      <c r="B21" t="s">
        <v>409</v>
      </c>
      <c r="C21" t="s">
        <v>404</v>
      </c>
    </row>
    <row r="22" spans="1:3" x14ac:dyDescent="0.3">
      <c r="A22" t="s">
        <v>375</v>
      </c>
      <c r="B22" t="s">
        <v>410</v>
      </c>
      <c r="C22" t="s">
        <v>404</v>
      </c>
    </row>
    <row r="23" spans="1:3" x14ac:dyDescent="0.3">
      <c r="A23" t="s">
        <v>370</v>
      </c>
      <c r="B23" t="s">
        <v>410</v>
      </c>
      <c r="C23" t="s">
        <v>404</v>
      </c>
    </row>
    <row r="24" spans="1:3" x14ac:dyDescent="0.3">
      <c r="A24" t="s">
        <v>363</v>
      </c>
      <c r="B24" t="s">
        <v>410</v>
      </c>
      <c r="C24" t="s">
        <v>404</v>
      </c>
    </row>
    <row r="25" spans="1:3" x14ac:dyDescent="0.3">
      <c r="A25" t="s">
        <v>453</v>
      </c>
      <c r="B25" t="s">
        <v>410</v>
      </c>
      <c r="C25" t="s">
        <v>404</v>
      </c>
    </row>
    <row r="26" spans="1:3" x14ac:dyDescent="0.3">
      <c r="A26" t="s">
        <v>454</v>
      </c>
      <c r="B26" t="s">
        <v>410</v>
      </c>
      <c r="C26" t="s">
        <v>404</v>
      </c>
    </row>
    <row r="27" spans="1:3" x14ac:dyDescent="0.3">
      <c r="A27" t="s">
        <v>372</v>
      </c>
      <c r="B27" t="s">
        <v>500</v>
      </c>
      <c r="C27" t="s">
        <v>404</v>
      </c>
    </row>
    <row r="28" spans="1:3" x14ac:dyDescent="0.3">
      <c r="A28" t="s">
        <v>455</v>
      </c>
      <c r="B28" t="s">
        <v>500</v>
      </c>
      <c r="C28" t="s">
        <v>404</v>
      </c>
    </row>
    <row r="29" spans="1:3" x14ac:dyDescent="0.3">
      <c r="A29" t="s">
        <v>364</v>
      </c>
      <c r="B29" t="s">
        <v>500</v>
      </c>
      <c r="C29" t="s">
        <v>404</v>
      </c>
    </row>
    <row r="30" spans="1:3" x14ac:dyDescent="0.3">
      <c r="A30" t="s">
        <v>456</v>
      </c>
      <c r="B30" t="s">
        <v>500</v>
      </c>
      <c r="C30" t="s">
        <v>404</v>
      </c>
    </row>
    <row r="31" spans="1:3" x14ac:dyDescent="0.3">
      <c r="A31" t="s">
        <v>457</v>
      </c>
      <c r="B31" t="s">
        <v>500</v>
      </c>
      <c r="C31" t="s">
        <v>404</v>
      </c>
    </row>
    <row r="32" spans="1:3" x14ac:dyDescent="0.3">
      <c r="A32" t="s">
        <v>357</v>
      </c>
      <c r="B32" t="s">
        <v>501</v>
      </c>
      <c r="C32" t="s">
        <v>404</v>
      </c>
    </row>
    <row r="33" spans="1:3" x14ac:dyDescent="0.3">
      <c r="A33" t="s">
        <v>358</v>
      </c>
      <c r="B33" t="s">
        <v>501</v>
      </c>
      <c r="C33" t="s">
        <v>404</v>
      </c>
    </row>
    <row r="34" spans="1:3" x14ac:dyDescent="0.3">
      <c r="A34" t="s">
        <v>359</v>
      </c>
      <c r="B34" t="s">
        <v>501</v>
      </c>
      <c r="C34" t="s">
        <v>404</v>
      </c>
    </row>
    <row r="35" spans="1:3" x14ac:dyDescent="0.3">
      <c r="A35" t="s">
        <v>392</v>
      </c>
      <c r="B35" t="s">
        <v>501</v>
      </c>
      <c r="C35" t="s">
        <v>404</v>
      </c>
    </row>
    <row r="36" spans="1:3" x14ac:dyDescent="0.3">
      <c r="A36" t="s">
        <v>368</v>
      </c>
      <c r="B36" t="s">
        <v>501</v>
      </c>
      <c r="C36" t="s">
        <v>404</v>
      </c>
    </row>
    <row r="37" spans="1:3" x14ac:dyDescent="0.3">
      <c r="A37" t="s">
        <v>434</v>
      </c>
      <c r="B37" t="s">
        <v>499</v>
      </c>
      <c r="C37" t="s">
        <v>406</v>
      </c>
    </row>
    <row r="38" spans="1:3" x14ac:dyDescent="0.3">
      <c r="A38" t="s">
        <v>399</v>
      </c>
      <c r="B38" t="s">
        <v>499</v>
      </c>
      <c r="C38" t="s">
        <v>406</v>
      </c>
    </row>
    <row r="39" spans="1:3" x14ac:dyDescent="0.3">
      <c r="A39" t="s">
        <v>435</v>
      </c>
      <c r="B39" t="s">
        <v>499</v>
      </c>
      <c r="C39" t="s">
        <v>406</v>
      </c>
    </row>
    <row r="40" spans="1:3" x14ac:dyDescent="0.3">
      <c r="A40" t="s">
        <v>436</v>
      </c>
      <c r="B40" t="s">
        <v>499</v>
      </c>
      <c r="C40" t="s">
        <v>406</v>
      </c>
    </row>
    <row r="41" spans="1:3" x14ac:dyDescent="0.3">
      <c r="A41" t="s">
        <v>437</v>
      </c>
      <c r="B41" t="s">
        <v>499</v>
      </c>
      <c r="C41" t="s">
        <v>406</v>
      </c>
    </row>
    <row r="42" spans="1:3" x14ac:dyDescent="0.3">
      <c r="A42" t="s">
        <v>441</v>
      </c>
      <c r="B42" t="s">
        <v>409</v>
      </c>
      <c r="C42" t="s">
        <v>406</v>
      </c>
    </row>
    <row r="43" spans="1:3" x14ac:dyDescent="0.3">
      <c r="A43" t="s">
        <v>442</v>
      </c>
      <c r="B43" t="s">
        <v>409</v>
      </c>
      <c r="C43" t="s">
        <v>406</v>
      </c>
    </row>
    <row r="44" spans="1:3" x14ac:dyDescent="0.3">
      <c r="A44" t="s">
        <v>443</v>
      </c>
      <c r="B44" t="s">
        <v>409</v>
      </c>
      <c r="C44" t="s">
        <v>406</v>
      </c>
    </row>
    <row r="45" spans="1:3" x14ac:dyDescent="0.3">
      <c r="A45" t="s">
        <v>377</v>
      </c>
      <c r="B45" t="s">
        <v>409</v>
      </c>
      <c r="C45" t="s">
        <v>406</v>
      </c>
    </row>
    <row r="46" spans="1:3" x14ac:dyDescent="0.3">
      <c r="A46" t="s">
        <v>444</v>
      </c>
      <c r="B46" t="s">
        <v>409</v>
      </c>
      <c r="C46" t="s">
        <v>406</v>
      </c>
    </row>
    <row r="47" spans="1:3" x14ac:dyDescent="0.3">
      <c r="A47" t="s">
        <v>445</v>
      </c>
      <c r="B47" t="s">
        <v>410</v>
      </c>
      <c r="C47" t="s">
        <v>406</v>
      </c>
    </row>
    <row r="48" spans="1:3" x14ac:dyDescent="0.3">
      <c r="A48" t="s">
        <v>446</v>
      </c>
      <c r="B48" t="s">
        <v>410</v>
      </c>
      <c r="C48" t="s">
        <v>406</v>
      </c>
    </row>
    <row r="49" spans="1:3" x14ac:dyDescent="0.3">
      <c r="A49" t="s">
        <v>447</v>
      </c>
      <c r="B49" t="s">
        <v>410</v>
      </c>
      <c r="C49" t="s">
        <v>406</v>
      </c>
    </row>
    <row r="50" spans="1:3" x14ac:dyDescent="0.3">
      <c r="A50" t="s">
        <v>448</v>
      </c>
      <c r="B50" t="s">
        <v>410</v>
      </c>
      <c r="C50" t="s">
        <v>406</v>
      </c>
    </row>
    <row r="51" spans="1:3" x14ac:dyDescent="0.3">
      <c r="A51" t="s">
        <v>369</v>
      </c>
      <c r="B51" t="s">
        <v>410</v>
      </c>
      <c r="C51" t="s">
        <v>406</v>
      </c>
    </row>
    <row r="52" spans="1:3" x14ac:dyDescent="0.3">
      <c r="A52" t="s">
        <v>438</v>
      </c>
      <c r="B52" t="s">
        <v>500</v>
      </c>
      <c r="C52" t="s">
        <v>406</v>
      </c>
    </row>
    <row r="53" spans="1:3" x14ac:dyDescent="0.3">
      <c r="A53" t="s">
        <v>400</v>
      </c>
      <c r="B53" t="s">
        <v>500</v>
      </c>
      <c r="C53" t="s">
        <v>406</v>
      </c>
    </row>
    <row r="54" spans="1:3" x14ac:dyDescent="0.3">
      <c r="A54" t="s">
        <v>439</v>
      </c>
      <c r="B54" t="s">
        <v>500</v>
      </c>
      <c r="C54" t="s">
        <v>406</v>
      </c>
    </row>
    <row r="55" spans="1:3" x14ac:dyDescent="0.3">
      <c r="A55" t="s">
        <v>440</v>
      </c>
      <c r="B55" t="s">
        <v>500</v>
      </c>
      <c r="C55" t="s">
        <v>406</v>
      </c>
    </row>
    <row r="56" spans="1:3" x14ac:dyDescent="0.3">
      <c r="A56" t="s">
        <v>396</v>
      </c>
      <c r="B56" t="s">
        <v>500</v>
      </c>
      <c r="C56" t="s">
        <v>406</v>
      </c>
    </row>
    <row r="57" spans="1:3" x14ac:dyDescent="0.3">
      <c r="A57" t="s">
        <v>388</v>
      </c>
      <c r="B57" t="s">
        <v>501</v>
      </c>
      <c r="C57" t="s">
        <v>406</v>
      </c>
    </row>
    <row r="58" spans="1:3" x14ac:dyDescent="0.3">
      <c r="A58" t="s">
        <v>386</v>
      </c>
      <c r="B58" t="s">
        <v>501</v>
      </c>
      <c r="C58" t="s">
        <v>406</v>
      </c>
    </row>
    <row r="59" spans="1:3" x14ac:dyDescent="0.3">
      <c r="A59" t="s">
        <v>389</v>
      </c>
      <c r="B59" t="s">
        <v>501</v>
      </c>
      <c r="C59" t="s">
        <v>406</v>
      </c>
    </row>
    <row r="60" spans="1:3" x14ac:dyDescent="0.3">
      <c r="A60" t="s">
        <v>384</v>
      </c>
      <c r="B60" t="s">
        <v>501</v>
      </c>
      <c r="C60" t="s">
        <v>406</v>
      </c>
    </row>
    <row r="61" spans="1:3" x14ac:dyDescent="0.3">
      <c r="A61" t="s">
        <v>382</v>
      </c>
      <c r="B61" t="s">
        <v>501</v>
      </c>
      <c r="C61" t="s">
        <v>406</v>
      </c>
    </row>
  </sheetData>
  <autoFilter ref="A1:C1" xr:uid="{CF014C1E-EA2C-4498-B737-7D3B6240ECA7}">
    <sortState xmlns:xlrd2="http://schemas.microsoft.com/office/spreadsheetml/2017/richdata2" ref="A2:C61">
      <sortCondition ref="A1"/>
    </sortState>
  </autoFilter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SpeciesList</vt:lpstr>
      <vt:lpstr>Surveys</vt:lpstr>
      <vt:lpstr>ReefType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Knoester, Ewout</cp:lastModifiedBy>
  <dcterms:created xsi:type="dcterms:W3CDTF">2021-11-01T14:57:36Z</dcterms:created>
  <dcterms:modified xsi:type="dcterms:W3CDTF">2022-08-24T13:43:17Z</dcterms:modified>
</cp:coreProperties>
</file>