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Projects\hvss-calculator-lab\"/>
    </mc:Choice>
  </mc:AlternateContent>
  <xr:revisionPtr revIDLastSave="0" documentId="13_ncr:1_{D64C3C94-5E4A-4627-980C-2BE09FF590BF}" xr6:coauthVersionLast="47" xr6:coauthVersionMax="47" xr10:uidLastSave="{00000000-0000-0000-0000-000000000000}"/>
  <bookViews>
    <workbookView xWindow="-120" yWindow="-120" windowWidth="29040" windowHeight="15840" tabRatio="689" xr2:uid="{511E2FD4-D8A9-4A5E-82F8-260385F23B95}"/>
  </bookViews>
  <sheets>
    <sheet name="Use Cases" sheetId="42" r:id="rId1"/>
    <sheet name="Input" sheetId="34" r:id="rId2"/>
    <sheet name="Exploitability" sheetId="27" r:id="rId3"/>
    <sheet name="Exploitability Distribution" sheetId="35" r:id="rId4"/>
    <sheet name="XCIA" sheetId="24" r:id="rId5"/>
    <sheet name="XCIA Distribution" sheetId="37" r:id="rId6"/>
    <sheet name="XPS" sheetId="25" r:id="rId7"/>
    <sheet name="XPS Distribution" sheetId="39" r:id="rId8"/>
    <sheet name="XSD" sheetId="26" r:id="rId9"/>
    <sheet name="XSD Distribution" sheetId="40" r:id="rId10"/>
    <sheet name="XHB" sheetId="23" r:id="rId11"/>
    <sheet name="XHB Distribution" sheetId="41" r:id="rId12"/>
    <sheet name="Exploitability Metrics" sheetId="2" r:id="rId13"/>
    <sheet name="Impact Metrics" sheetId="5" r:id="rId14"/>
  </sheets>
  <definedNames>
    <definedName name="__attackVectors">#REF!</definedName>
    <definedName name="__extendedAttackComplexities">#REF!</definedName>
    <definedName name="__privilegesRequired">#REF!</definedName>
    <definedName name="__userInteractions">#REF!</definedName>
    <definedName name="_xlnm._FilterDatabase" localSheetId="1" hidden="1">Input!$A$1:$T$220</definedName>
    <definedName name="Attack_Vector__AV____Network">#REF!</definedName>
    <definedName name="Extended_Attack_Complexity__EAC____Negligible">#REF!</definedName>
    <definedName name="Input">Input!$A$1:$T$182</definedName>
    <definedName name="Privileges_Required__PR____None">#REF!</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definedName>
    <definedName name="solver_rgen" hidden="1">2</definedName>
    <definedName name="solver_rsmp" hidden="1">2</definedName>
    <definedName name="solver_sclt" hidden="1">100</definedName>
    <definedName name="solver_seed" hidden="1">0</definedName>
    <definedName name="solver_strm" hidden="1">0</definedName>
    <definedName name="solver_ucens" hidden="1">1E+30</definedName>
    <definedName name="solver_ucut" hidden="1">1E+30</definedName>
    <definedName name="User_Interaction__UI____Non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41" l="1"/>
  <c r="B4" i="41"/>
  <c r="B3" i="41"/>
  <c r="B2" i="41"/>
  <c r="A192" i="23"/>
  <c r="B192" i="23"/>
  <c r="C192" i="23"/>
  <c r="D192" i="23"/>
  <c r="E192" i="23"/>
  <c r="F192" i="23"/>
  <c r="B6" i="40"/>
  <c r="B5" i="40"/>
  <c r="B4" i="40"/>
  <c r="B3" i="40"/>
  <c r="B2" i="40"/>
  <c r="A192" i="26"/>
  <c r="B192" i="26"/>
  <c r="C192" i="26"/>
  <c r="D192" i="26"/>
  <c r="E192" i="26"/>
  <c r="F192" i="26"/>
  <c r="B6" i="39"/>
  <c r="B5" i="39"/>
  <c r="B4" i="39"/>
  <c r="B3" i="39"/>
  <c r="B2" i="39"/>
  <c r="A192" i="25"/>
  <c r="B192" i="25"/>
  <c r="C192" i="25"/>
  <c r="D192" i="25"/>
  <c r="E192" i="25"/>
  <c r="F192" i="25"/>
  <c r="H4" i="37"/>
  <c r="H3" i="37"/>
  <c r="H2" i="37"/>
  <c r="E4" i="37"/>
  <c r="E3" i="37"/>
  <c r="E2" i="37"/>
  <c r="B4" i="37"/>
  <c r="B3" i="37"/>
  <c r="B2" i="37"/>
  <c r="A192" i="24"/>
  <c r="B192" i="24"/>
  <c r="C192" i="24"/>
  <c r="D192" i="24"/>
  <c r="E192" i="24"/>
  <c r="F192" i="24"/>
  <c r="G192" i="24"/>
  <c r="H192" i="24"/>
  <c r="K3" i="35"/>
  <c r="K2" i="35"/>
  <c r="H4" i="35"/>
  <c r="H3" i="35"/>
  <c r="H2" i="35"/>
  <c r="E7" i="35"/>
  <c r="E6" i="35"/>
  <c r="E5" i="35"/>
  <c r="E4" i="35"/>
  <c r="E3" i="35"/>
  <c r="E2" i="35"/>
  <c r="B5" i="35"/>
  <c r="B4" i="35"/>
  <c r="B3" i="35"/>
  <c r="B2" i="35"/>
  <c r="A192" i="27"/>
  <c r="B192" i="27"/>
  <c r="C192" i="27"/>
  <c r="D192" i="27"/>
  <c r="E192" i="27"/>
  <c r="P193" i="34"/>
  <c r="N193" i="34"/>
  <c r="L193" i="34"/>
  <c r="J193" i="34" a="1"/>
  <c r="J193" i="34" s="1"/>
  <c r="A191" i="23"/>
  <c r="B191" i="23"/>
  <c r="C191" i="23"/>
  <c r="D191" i="23"/>
  <c r="E191" i="23"/>
  <c r="F191" i="23"/>
  <c r="A191" i="26"/>
  <c r="B191" i="26"/>
  <c r="C191" i="26"/>
  <c r="D191" i="26"/>
  <c r="E191" i="26"/>
  <c r="F191" i="26"/>
  <c r="A191" i="25"/>
  <c r="B191" i="25"/>
  <c r="C191" i="25"/>
  <c r="D191" i="25"/>
  <c r="E191" i="25"/>
  <c r="F191" i="25"/>
  <c r="A191" i="24"/>
  <c r="B191" i="24"/>
  <c r="C191" i="24"/>
  <c r="D191" i="24"/>
  <c r="E191" i="24"/>
  <c r="F191" i="24"/>
  <c r="G191" i="24"/>
  <c r="H191" i="24"/>
  <c r="A191" i="27"/>
  <c r="B191" i="27"/>
  <c r="C191" i="27"/>
  <c r="D191" i="27"/>
  <c r="E191" i="27"/>
  <c r="P192" i="34"/>
  <c r="N192" i="34"/>
  <c r="L192" i="34"/>
  <c r="J192" i="34" a="1"/>
  <c r="J192" i="34" s="1"/>
  <c r="A187" i="23"/>
  <c r="A188" i="23"/>
  <c r="A189" i="23"/>
  <c r="A190" i="23"/>
  <c r="B187" i="23"/>
  <c r="B188" i="23"/>
  <c r="B189" i="23"/>
  <c r="B190" i="23"/>
  <c r="C187" i="23"/>
  <c r="C188" i="23"/>
  <c r="C189" i="23"/>
  <c r="C190" i="23"/>
  <c r="D187" i="23"/>
  <c r="D188" i="23"/>
  <c r="D189" i="23"/>
  <c r="D190" i="23"/>
  <c r="E187" i="23"/>
  <c r="E188" i="23"/>
  <c r="E189" i="23"/>
  <c r="E190" i="23"/>
  <c r="F187" i="23"/>
  <c r="F188" i="23"/>
  <c r="F189" i="23"/>
  <c r="F190" i="23"/>
  <c r="A187" i="26"/>
  <c r="A188" i="26"/>
  <c r="A189" i="26"/>
  <c r="A190" i="26"/>
  <c r="B187" i="26"/>
  <c r="B188" i="26"/>
  <c r="B189" i="26"/>
  <c r="B190" i="26"/>
  <c r="C187" i="26"/>
  <c r="C188" i="26"/>
  <c r="C189" i="26"/>
  <c r="C190" i="26"/>
  <c r="D187" i="26"/>
  <c r="D188" i="26"/>
  <c r="D189" i="26"/>
  <c r="D190" i="26"/>
  <c r="E187" i="26"/>
  <c r="E188" i="26"/>
  <c r="E189" i="26"/>
  <c r="E190" i="26"/>
  <c r="F187" i="26"/>
  <c r="F188" i="26"/>
  <c r="F189" i="26"/>
  <c r="F190" i="26"/>
  <c r="A187" i="25"/>
  <c r="A188" i="25"/>
  <c r="A189" i="25"/>
  <c r="A190" i="25"/>
  <c r="B187" i="25"/>
  <c r="B188" i="25"/>
  <c r="B189" i="25"/>
  <c r="B190" i="25"/>
  <c r="C187" i="25"/>
  <c r="C188" i="25"/>
  <c r="C189" i="25"/>
  <c r="C190" i="25"/>
  <c r="D187" i="25"/>
  <c r="D188" i="25"/>
  <c r="D189" i="25"/>
  <c r="D190" i="25"/>
  <c r="E187" i="25"/>
  <c r="E188" i="25"/>
  <c r="E189" i="25"/>
  <c r="E190" i="25"/>
  <c r="F187" i="25"/>
  <c r="F188" i="25"/>
  <c r="F189" i="25"/>
  <c r="F190" i="25"/>
  <c r="A187" i="24"/>
  <c r="A188" i="24"/>
  <c r="A189" i="24"/>
  <c r="A190" i="24"/>
  <c r="B187" i="24"/>
  <c r="B188" i="24"/>
  <c r="B189" i="24"/>
  <c r="B190" i="24"/>
  <c r="C187" i="24"/>
  <c r="C188" i="24"/>
  <c r="C189" i="24"/>
  <c r="C190" i="24"/>
  <c r="D187" i="24"/>
  <c r="D188" i="24"/>
  <c r="D189" i="24"/>
  <c r="D190" i="24"/>
  <c r="E187" i="24"/>
  <c r="E188" i="24"/>
  <c r="E189" i="24"/>
  <c r="E190" i="24"/>
  <c r="F187" i="24"/>
  <c r="F188" i="24"/>
  <c r="F189" i="24"/>
  <c r="F190" i="24"/>
  <c r="G187" i="24"/>
  <c r="G188" i="24"/>
  <c r="G189" i="24"/>
  <c r="G190" i="24"/>
  <c r="H187" i="24"/>
  <c r="H188" i="24"/>
  <c r="H189" i="24"/>
  <c r="H190" i="24"/>
  <c r="A188" i="27"/>
  <c r="A189" i="27"/>
  <c r="A190" i="27"/>
  <c r="B188" i="27"/>
  <c r="B189" i="27"/>
  <c r="B190" i="27"/>
  <c r="C188" i="27"/>
  <c r="C189" i="27"/>
  <c r="C190" i="27"/>
  <c r="D188" i="27"/>
  <c r="D189" i="27"/>
  <c r="D190" i="27"/>
  <c r="E188" i="27"/>
  <c r="E189" i="27"/>
  <c r="E190" i="27"/>
  <c r="A187" i="27"/>
  <c r="B187" i="27"/>
  <c r="C187" i="27"/>
  <c r="D187" i="27"/>
  <c r="E187" i="27"/>
  <c r="P191" i="34"/>
  <c r="N191" i="34"/>
  <c r="L191" i="34"/>
  <c r="J191" i="34" a="1"/>
  <c r="J191" i="34" s="1"/>
  <c r="P190" i="34"/>
  <c r="N190" i="34"/>
  <c r="L190" i="34"/>
  <c r="J190" i="34" a="1"/>
  <c r="J190" i="34" s="1"/>
  <c r="P189" i="34"/>
  <c r="N189" i="34"/>
  <c r="L189" i="34"/>
  <c r="J189" i="34" a="1"/>
  <c r="J189" i="34" s="1"/>
  <c r="P188" i="34"/>
  <c r="N188" i="34"/>
  <c r="L188" i="34"/>
  <c r="J188" i="34" a="1"/>
  <c r="J188" i="34" s="1"/>
  <c r="A184" i="23"/>
  <c r="A185" i="23"/>
  <c r="A186" i="23"/>
  <c r="B184" i="23"/>
  <c r="B185" i="23"/>
  <c r="B186" i="23"/>
  <c r="C184" i="23"/>
  <c r="C185" i="23"/>
  <c r="C186" i="23"/>
  <c r="D184" i="23"/>
  <c r="D185" i="23"/>
  <c r="D186" i="23"/>
  <c r="E184" i="23"/>
  <c r="E185" i="23"/>
  <c r="E186" i="23"/>
  <c r="F184" i="23"/>
  <c r="F185" i="23"/>
  <c r="F186" i="23"/>
  <c r="A184" i="26"/>
  <c r="A185" i="26"/>
  <c r="A186" i="26"/>
  <c r="B184" i="26"/>
  <c r="B185" i="26"/>
  <c r="B186" i="26"/>
  <c r="C184" i="26"/>
  <c r="C185" i="26"/>
  <c r="C186" i="26"/>
  <c r="D184" i="26"/>
  <c r="D185" i="26"/>
  <c r="D186" i="26"/>
  <c r="E184" i="26"/>
  <c r="E185" i="26"/>
  <c r="E186" i="26"/>
  <c r="F184" i="26"/>
  <c r="F185" i="26"/>
  <c r="F186" i="26"/>
  <c r="A184" i="25"/>
  <c r="A185" i="25"/>
  <c r="A186" i="25"/>
  <c r="B184" i="25"/>
  <c r="B185" i="25"/>
  <c r="B186" i="25"/>
  <c r="C184" i="25"/>
  <c r="C185" i="25"/>
  <c r="C186" i="25"/>
  <c r="D184" i="25"/>
  <c r="D185" i="25"/>
  <c r="D186" i="25"/>
  <c r="E184" i="25"/>
  <c r="E185" i="25"/>
  <c r="E186" i="25"/>
  <c r="F184" i="25"/>
  <c r="F185" i="25"/>
  <c r="F186" i="25"/>
  <c r="A184" i="24"/>
  <c r="A185" i="24"/>
  <c r="A186" i="24"/>
  <c r="B184" i="24"/>
  <c r="B185" i="24"/>
  <c r="B186" i="24"/>
  <c r="C184" i="24"/>
  <c r="C185" i="24"/>
  <c r="C186" i="24"/>
  <c r="D184" i="24"/>
  <c r="D185" i="24"/>
  <c r="D186" i="24"/>
  <c r="E184" i="24"/>
  <c r="E185" i="24"/>
  <c r="E186" i="24"/>
  <c r="F184" i="24"/>
  <c r="F185" i="24"/>
  <c r="F186" i="24"/>
  <c r="G184" i="24"/>
  <c r="G185" i="24"/>
  <c r="G186" i="24"/>
  <c r="H184" i="24"/>
  <c r="H185" i="24"/>
  <c r="H186" i="24"/>
  <c r="A186" i="27"/>
  <c r="B186" i="27"/>
  <c r="C186" i="27"/>
  <c r="D186" i="27"/>
  <c r="E186" i="27"/>
  <c r="A184" i="27"/>
  <c r="A185" i="27"/>
  <c r="B184" i="27"/>
  <c r="B185" i="27"/>
  <c r="C184" i="27"/>
  <c r="C185" i="27"/>
  <c r="D184" i="27"/>
  <c r="D185" i="27"/>
  <c r="E184" i="27"/>
  <c r="E185" i="27"/>
  <c r="J187" i="34" a="1"/>
  <c r="J187" i="34" s="1"/>
  <c r="L187" i="34"/>
  <c r="N187" i="34"/>
  <c r="P187" i="34"/>
  <c r="J186" i="34" a="1"/>
  <c r="J186" i="34" s="1"/>
  <c r="L186" i="34"/>
  <c r="N186" i="34"/>
  <c r="P186" i="34"/>
  <c r="J185" i="34" a="1"/>
  <c r="J185" i="34" s="1"/>
  <c r="L185" i="34"/>
  <c r="N185" i="34"/>
  <c r="P185" i="34"/>
  <c r="A181" i="23"/>
  <c r="B181" i="23"/>
  <c r="C181" i="23"/>
  <c r="D181" i="23"/>
  <c r="E181" i="23"/>
  <c r="F181" i="23"/>
  <c r="A182" i="23"/>
  <c r="B182" i="23"/>
  <c r="C182" i="23"/>
  <c r="D182" i="23"/>
  <c r="E182" i="23"/>
  <c r="F182" i="23"/>
  <c r="A183" i="23"/>
  <c r="B183" i="23"/>
  <c r="C183" i="23"/>
  <c r="D183" i="23"/>
  <c r="E183" i="23"/>
  <c r="F183" i="23"/>
  <c r="A179" i="26"/>
  <c r="B179" i="26"/>
  <c r="C179" i="26"/>
  <c r="D179" i="26"/>
  <c r="E179" i="26"/>
  <c r="F179" i="26"/>
  <c r="A180" i="26"/>
  <c r="B180" i="26"/>
  <c r="C180" i="26"/>
  <c r="D180" i="26"/>
  <c r="E180" i="26"/>
  <c r="F180" i="26"/>
  <c r="A181" i="26"/>
  <c r="B181" i="26"/>
  <c r="C181" i="26"/>
  <c r="D181" i="26"/>
  <c r="E181" i="26"/>
  <c r="F181" i="26"/>
  <c r="A182" i="26"/>
  <c r="B182" i="26"/>
  <c r="C182" i="26"/>
  <c r="D182" i="26"/>
  <c r="E182" i="26"/>
  <c r="F182" i="26"/>
  <c r="A183" i="26"/>
  <c r="B183" i="26"/>
  <c r="C183" i="26"/>
  <c r="D183" i="26"/>
  <c r="E183" i="26"/>
  <c r="F183" i="26"/>
  <c r="A181" i="25"/>
  <c r="B181" i="25"/>
  <c r="C181" i="25"/>
  <c r="D181" i="25"/>
  <c r="E181" i="25"/>
  <c r="F181" i="25"/>
  <c r="A182" i="25"/>
  <c r="B182" i="25"/>
  <c r="C182" i="25"/>
  <c r="D182" i="25"/>
  <c r="E182" i="25"/>
  <c r="F182" i="25"/>
  <c r="A183" i="25"/>
  <c r="B183" i="25"/>
  <c r="C183" i="25"/>
  <c r="D183" i="25"/>
  <c r="E183" i="25"/>
  <c r="F183" i="25"/>
  <c r="A182" i="24"/>
  <c r="B182" i="24"/>
  <c r="C182" i="24"/>
  <c r="D182" i="24"/>
  <c r="E182" i="24"/>
  <c r="F182" i="24"/>
  <c r="G182" i="24"/>
  <c r="H182" i="24"/>
  <c r="A183" i="24"/>
  <c r="B183" i="24"/>
  <c r="C183" i="24"/>
  <c r="D183" i="24"/>
  <c r="E183" i="24"/>
  <c r="F183" i="24"/>
  <c r="G183" i="24"/>
  <c r="H183" i="24"/>
  <c r="A182" i="27"/>
  <c r="B182" i="27"/>
  <c r="C182" i="27"/>
  <c r="D182" i="27"/>
  <c r="E182" i="27"/>
  <c r="A183" i="27"/>
  <c r="B183" i="27"/>
  <c r="C183" i="27"/>
  <c r="D183" i="27"/>
  <c r="E183" i="27"/>
  <c r="J183" i="34" a="1"/>
  <c r="J183" i="34" s="1"/>
  <c r="L183" i="34"/>
  <c r="N183" i="34"/>
  <c r="P183" i="34"/>
  <c r="J184" i="34" a="1"/>
  <c r="J184" i="34" s="1"/>
  <c r="L184" i="34"/>
  <c r="N184" i="34"/>
  <c r="P184" i="34"/>
  <c r="E34" i="27"/>
  <c r="E68" i="27"/>
  <c r="E119" i="27"/>
  <c r="E121" i="27"/>
  <c r="E138" i="27"/>
  <c r="E154" i="27"/>
  <c r="E168" i="27"/>
  <c r="E169" i="27"/>
  <c r="E50" i="27"/>
  <c r="E80" i="27"/>
  <c r="E82" i="27"/>
  <c r="E97" i="27"/>
  <c r="E114" i="27"/>
  <c r="E133" i="27"/>
  <c r="F176" i="26"/>
  <c r="P5" i="34"/>
  <c r="P6" i="34"/>
  <c r="P7" i="34"/>
  <c r="P8" i="34"/>
  <c r="P9" i="34"/>
  <c r="P10" i="34"/>
  <c r="P102" i="34"/>
  <c r="P51" i="34"/>
  <c r="P13" i="34"/>
  <c r="P14" i="34"/>
  <c r="P15" i="34"/>
  <c r="P16" i="34"/>
  <c r="P17" i="34"/>
  <c r="P136" i="34"/>
  <c r="P19" i="34"/>
  <c r="P133" i="34"/>
  <c r="P21" i="34"/>
  <c r="P160" i="34"/>
  <c r="P23" i="34"/>
  <c r="P34" i="34"/>
  <c r="P25" i="34"/>
  <c r="P18" i="34"/>
  <c r="P27" i="34"/>
  <c r="P28" i="34"/>
  <c r="P29" i="34"/>
  <c r="P30" i="34"/>
  <c r="P31" i="34"/>
  <c r="P32" i="34"/>
  <c r="P33" i="34"/>
  <c r="P74" i="34"/>
  <c r="P35" i="34"/>
  <c r="P36" i="34"/>
  <c r="P37" i="34"/>
  <c r="P38" i="34"/>
  <c r="P39" i="34"/>
  <c r="P146" i="34"/>
  <c r="P41" i="34"/>
  <c r="P42" i="34"/>
  <c r="P43" i="34"/>
  <c r="P44" i="34"/>
  <c r="P45" i="34"/>
  <c r="P159" i="34"/>
  <c r="P110" i="34"/>
  <c r="P48" i="34"/>
  <c r="P49" i="34"/>
  <c r="P50" i="34"/>
  <c r="P46" i="34"/>
  <c r="P52" i="34"/>
  <c r="P53" i="34"/>
  <c r="P54" i="34"/>
  <c r="P55" i="34"/>
  <c r="P56" i="34"/>
  <c r="P57" i="34"/>
  <c r="P58" i="34"/>
  <c r="P59" i="34"/>
  <c r="P60" i="34"/>
  <c r="P61" i="34"/>
  <c r="P62" i="34"/>
  <c r="P63" i="34"/>
  <c r="P64" i="34"/>
  <c r="F63" i="23" s="1"/>
  <c r="P65" i="34"/>
  <c r="P66" i="34"/>
  <c r="P67" i="34"/>
  <c r="P68" i="34"/>
  <c r="P69" i="34"/>
  <c r="P70" i="34"/>
  <c r="P141" i="34"/>
  <c r="P72" i="34"/>
  <c r="P73" i="34"/>
  <c r="P174" i="34"/>
  <c r="P75" i="34"/>
  <c r="P76" i="34"/>
  <c r="P77" i="34"/>
  <c r="P78" i="34"/>
  <c r="P11" i="34"/>
  <c r="P80" i="34"/>
  <c r="P81" i="34"/>
  <c r="P82" i="34"/>
  <c r="P147" i="34"/>
  <c r="P20" i="34"/>
  <c r="P85" i="34"/>
  <c r="P86" i="34"/>
  <c r="P87" i="34"/>
  <c r="P88" i="34"/>
  <c r="P89" i="34"/>
  <c r="P90" i="34"/>
  <c r="P91" i="34"/>
  <c r="P92" i="34"/>
  <c r="P93" i="34"/>
  <c r="P94" i="34"/>
  <c r="P95" i="34"/>
  <c r="P96" i="34"/>
  <c r="P97" i="34"/>
  <c r="P98" i="34"/>
  <c r="P99" i="34"/>
  <c r="P100" i="34"/>
  <c r="P101" i="34"/>
  <c r="P144" i="34"/>
  <c r="P103" i="34"/>
  <c r="P104" i="34"/>
  <c r="P105" i="34"/>
  <c r="P106" i="34"/>
  <c r="P107" i="34"/>
  <c r="P108" i="34"/>
  <c r="P109" i="34"/>
  <c r="P71" i="34"/>
  <c r="P111" i="34"/>
  <c r="P112" i="34"/>
  <c r="P113" i="34"/>
  <c r="P114" i="34"/>
  <c r="P115" i="34"/>
  <c r="P116" i="34"/>
  <c r="P117" i="34"/>
  <c r="P118" i="34"/>
  <c r="P119" i="34"/>
  <c r="P120" i="34"/>
  <c r="P121" i="34"/>
  <c r="P122" i="34"/>
  <c r="P123" i="34"/>
  <c r="P124" i="34"/>
  <c r="P125" i="34"/>
  <c r="P126" i="34"/>
  <c r="P156" i="34"/>
  <c r="P128" i="34"/>
  <c r="P22" i="34"/>
  <c r="P130" i="34"/>
  <c r="P131" i="34"/>
  <c r="P132" i="34"/>
  <c r="P26" i="34"/>
  <c r="P134" i="34"/>
  <c r="P135" i="34"/>
  <c r="P79" i="34"/>
  <c r="P137" i="34"/>
  <c r="P138" i="34"/>
  <c r="P139" i="34"/>
  <c r="P140" i="34"/>
  <c r="P40" i="34"/>
  <c r="P142" i="34"/>
  <c r="P143" i="34"/>
  <c r="P84" i="34"/>
  <c r="P145" i="34"/>
  <c r="P47" i="34"/>
  <c r="P12" i="34"/>
  <c r="P148" i="34"/>
  <c r="P149" i="34"/>
  <c r="P150" i="34"/>
  <c r="P151" i="34"/>
  <c r="P152" i="34"/>
  <c r="P153" i="34"/>
  <c r="P154" i="34"/>
  <c r="P155" i="34"/>
  <c r="P127" i="34"/>
  <c r="P157" i="34"/>
  <c r="P158" i="34"/>
  <c r="P129" i="34"/>
  <c r="P165" i="34"/>
  <c r="P161" i="34"/>
  <c r="P162" i="34"/>
  <c r="P163" i="34"/>
  <c r="P164" i="34"/>
  <c r="P83" i="34"/>
  <c r="P166" i="34"/>
  <c r="P167" i="34"/>
  <c r="P168" i="34"/>
  <c r="P169" i="34"/>
  <c r="P170" i="34"/>
  <c r="P171" i="34"/>
  <c r="P172" i="34"/>
  <c r="P173" i="34"/>
  <c r="P24" i="34"/>
  <c r="P175" i="34"/>
  <c r="P176" i="34"/>
  <c r="P177" i="34"/>
  <c r="P178" i="34"/>
  <c r="P179" i="34"/>
  <c r="P180" i="34"/>
  <c r="P181" i="34"/>
  <c r="P182" i="34"/>
  <c r="P4" i="34"/>
  <c r="P3" i="34"/>
  <c r="N5" i="34"/>
  <c r="N6" i="34"/>
  <c r="N7" i="34"/>
  <c r="N8" i="34"/>
  <c r="N9" i="34"/>
  <c r="N10" i="34"/>
  <c r="N102" i="34"/>
  <c r="N51" i="34"/>
  <c r="N13" i="34"/>
  <c r="N14" i="34"/>
  <c r="N15" i="34"/>
  <c r="N16" i="34"/>
  <c r="N17" i="34"/>
  <c r="N136" i="34"/>
  <c r="N19" i="34"/>
  <c r="N133" i="34"/>
  <c r="N21" i="34"/>
  <c r="N160" i="34"/>
  <c r="N23" i="34"/>
  <c r="N34" i="34"/>
  <c r="N25" i="34"/>
  <c r="N18" i="34"/>
  <c r="N27" i="34"/>
  <c r="N28" i="34"/>
  <c r="N29" i="34"/>
  <c r="N30" i="34"/>
  <c r="N31" i="34"/>
  <c r="N32" i="34"/>
  <c r="N33" i="34"/>
  <c r="N74" i="34"/>
  <c r="N35" i="34"/>
  <c r="N36" i="34"/>
  <c r="N37" i="34"/>
  <c r="N38" i="34"/>
  <c r="N39" i="34"/>
  <c r="N146" i="34"/>
  <c r="N41" i="34"/>
  <c r="N42" i="34"/>
  <c r="N43" i="34"/>
  <c r="N44" i="34"/>
  <c r="N45" i="34"/>
  <c r="N159" i="34"/>
  <c r="N110" i="34"/>
  <c r="N48" i="34"/>
  <c r="N49" i="34"/>
  <c r="N50" i="34"/>
  <c r="N46" i="34"/>
  <c r="N52" i="34"/>
  <c r="N53" i="34"/>
  <c r="N54" i="34"/>
  <c r="N55" i="34"/>
  <c r="N56" i="34"/>
  <c r="N57" i="34"/>
  <c r="N58" i="34"/>
  <c r="N59" i="34"/>
  <c r="N60" i="34"/>
  <c r="N61" i="34"/>
  <c r="N62" i="34"/>
  <c r="N63" i="34"/>
  <c r="N64" i="34"/>
  <c r="N65" i="34"/>
  <c r="N66" i="34"/>
  <c r="N67" i="34"/>
  <c r="N68" i="34"/>
  <c r="N69" i="34"/>
  <c r="N70" i="34"/>
  <c r="N141" i="34"/>
  <c r="N72" i="34"/>
  <c r="N73" i="34"/>
  <c r="N174" i="34"/>
  <c r="N75" i="34"/>
  <c r="N76" i="34"/>
  <c r="N77" i="34"/>
  <c r="N78" i="34"/>
  <c r="N11" i="34"/>
  <c r="N80" i="34"/>
  <c r="N81" i="34"/>
  <c r="N82" i="34"/>
  <c r="N147" i="34"/>
  <c r="N20" i="34"/>
  <c r="N85" i="34"/>
  <c r="N86" i="34"/>
  <c r="N87" i="34"/>
  <c r="N88" i="34"/>
  <c r="N89" i="34"/>
  <c r="N90" i="34"/>
  <c r="N91" i="34"/>
  <c r="N92" i="34"/>
  <c r="N93" i="34"/>
  <c r="N94" i="34"/>
  <c r="N95" i="34"/>
  <c r="N96" i="34"/>
  <c r="N97" i="34"/>
  <c r="N98" i="34"/>
  <c r="N99" i="34"/>
  <c r="N100" i="34"/>
  <c r="N101" i="34"/>
  <c r="N144" i="34"/>
  <c r="N103" i="34"/>
  <c r="N104" i="34"/>
  <c r="N105" i="34"/>
  <c r="N106" i="34"/>
  <c r="N107" i="34"/>
  <c r="N108" i="34"/>
  <c r="N109" i="34"/>
  <c r="N71" i="34"/>
  <c r="N111" i="34"/>
  <c r="N112" i="34"/>
  <c r="N113" i="34"/>
  <c r="N114" i="34"/>
  <c r="N115" i="34"/>
  <c r="N116" i="34"/>
  <c r="N117" i="34"/>
  <c r="N118" i="34"/>
  <c r="N119" i="34"/>
  <c r="N120" i="34"/>
  <c r="N121" i="34"/>
  <c r="N122" i="34"/>
  <c r="N123" i="34"/>
  <c r="N124" i="34"/>
  <c r="N125" i="34"/>
  <c r="N126" i="34"/>
  <c r="N156" i="34"/>
  <c r="N128" i="34"/>
  <c r="N22" i="34"/>
  <c r="N130" i="34"/>
  <c r="N131" i="34"/>
  <c r="N132" i="34"/>
  <c r="N26" i="34"/>
  <c r="N134" i="34"/>
  <c r="N135" i="34"/>
  <c r="N79" i="34"/>
  <c r="N137" i="34"/>
  <c r="N138" i="34"/>
  <c r="N139" i="34"/>
  <c r="N140" i="34"/>
  <c r="N40" i="34"/>
  <c r="N142" i="34"/>
  <c r="N143" i="34"/>
  <c r="N84" i="34"/>
  <c r="N145" i="34"/>
  <c r="N47" i="34"/>
  <c r="N12" i="34"/>
  <c r="N148" i="34"/>
  <c r="N149" i="34"/>
  <c r="N150" i="34"/>
  <c r="N151" i="34"/>
  <c r="N152" i="34"/>
  <c r="N153" i="34"/>
  <c r="N154" i="34"/>
  <c r="N155" i="34"/>
  <c r="N127" i="34"/>
  <c r="N157" i="34"/>
  <c r="N158" i="34"/>
  <c r="N129" i="34"/>
  <c r="N165" i="34"/>
  <c r="N161" i="34"/>
  <c r="N162" i="34"/>
  <c r="N163" i="34"/>
  <c r="N164" i="34"/>
  <c r="N83" i="34"/>
  <c r="N166" i="34"/>
  <c r="N167" i="34"/>
  <c r="N168" i="34"/>
  <c r="N169" i="34"/>
  <c r="N170" i="34"/>
  <c r="N171" i="34"/>
  <c r="N172" i="34"/>
  <c r="N173" i="34"/>
  <c r="N24" i="34"/>
  <c r="N175" i="34"/>
  <c r="N176" i="34"/>
  <c r="N177" i="34"/>
  <c r="N178" i="34"/>
  <c r="N179" i="34"/>
  <c r="N180" i="34"/>
  <c r="N181" i="34"/>
  <c r="N182" i="34"/>
  <c r="N4" i="34"/>
  <c r="N3" i="34"/>
  <c r="L5" i="34"/>
  <c r="L6" i="34"/>
  <c r="L7" i="34"/>
  <c r="L8" i="34"/>
  <c r="L9" i="34"/>
  <c r="L10" i="34"/>
  <c r="L102" i="34"/>
  <c r="L51" i="34"/>
  <c r="L13" i="34"/>
  <c r="L14" i="34"/>
  <c r="L15" i="34"/>
  <c r="L16" i="34"/>
  <c r="L17" i="34"/>
  <c r="L136" i="34"/>
  <c r="L19" i="34"/>
  <c r="L133" i="34"/>
  <c r="L21" i="34"/>
  <c r="L160" i="34"/>
  <c r="L23" i="34"/>
  <c r="L34" i="34"/>
  <c r="L25" i="34"/>
  <c r="L18" i="34"/>
  <c r="L27" i="34"/>
  <c r="L28" i="34"/>
  <c r="L29" i="34"/>
  <c r="L30" i="34"/>
  <c r="L31" i="34"/>
  <c r="L32" i="34"/>
  <c r="L33" i="34"/>
  <c r="L74" i="34"/>
  <c r="L35" i="34"/>
  <c r="L36" i="34"/>
  <c r="L37" i="34"/>
  <c r="L38" i="34"/>
  <c r="L39" i="34"/>
  <c r="L146" i="34"/>
  <c r="L41" i="34"/>
  <c r="L42" i="34"/>
  <c r="L43" i="34"/>
  <c r="L44" i="34"/>
  <c r="L45" i="34"/>
  <c r="L159" i="34"/>
  <c r="L110" i="34"/>
  <c r="L48" i="34"/>
  <c r="L49" i="34"/>
  <c r="L50" i="34"/>
  <c r="L46" i="34"/>
  <c r="L52" i="34"/>
  <c r="L53" i="34"/>
  <c r="L54" i="34"/>
  <c r="L55" i="34"/>
  <c r="L56" i="34"/>
  <c r="L57" i="34"/>
  <c r="L58" i="34"/>
  <c r="L59" i="34"/>
  <c r="L60" i="34"/>
  <c r="L61" i="34"/>
  <c r="L62" i="34"/>
  <c r="L63" i="34"/>
  <c r="L64" i="34"/>
  <c r="L65" i="34"/>
  <c r="L66" i="34"/>
  <c r="L67" i="34"/>
  <c r="L68" i="34"/>
  <c r="L69" i="34"/>
  <c r="L70" i="34"/>
  <c r="L141" i="34"/>
  <c r="L72" i="34"/>
  <c r="L73" i="34"/>
  <c r="L174" i="34"/>
  <c r="L75" i="34"/>
  <c r="L76" i="34"/>
  <c r="L77" i="34"/>
  <c r="L78" i="34"/>
  <c r="L11" i="34"/>
  <c r="L80" i="34"/>
  <c r="L81" i="34"/>
  <c r="L82" i="34"/>
  <c r="L147" i="34"/>
  <c r="L20" i="34"/>
  <c r="L85" i="34"/>
  <c r="L86" i="34"/>
  <c r="L87" i="34"/>
  <c r="L88" i="34"/>
  <c r="L89" i="34"/>
  <c r="L90" i="34"/>
  <c r="L91" i="34"/>
  <c r="L92" i="34"/>
  <c r="L93" i="34"/>
  <c r="L94" i="34"/>
  <c r="L95" i="34"/>
  <c r="L96" i="34"/>
  <c r="L97" i="34"/>
  <c r="L98" i="34"/>
  <c r="L99" i="34"/>
  <c r="L100" i="34"/>
  <c r="L101" i="34"/>
  <c r="L144" i="34"/>
  <c r="L103" i="34"/>
  <c r="L104" i="34"/>
  <c r="L105" i="34"/>
  <c r="L106" i="34"/>
  <c r="L107" i="34"/>
  <c r="L108" i="34"/>
  <c r="L109" i="34"/>
  <c r="L71" i="34"/>
  <c r="L111" i="34"/>
  <c r="L112" i="34"/>
  <c r="L113" i="34"/>
  <c r="L114" i="34"/>
  <c r="L115" i="34"/>
  <c r="L116" i="34"/>
  <c r="L117" i="34"/>
  <c r="L118" i="34"/>
  <c r="L119" i="34"/>
  <c r="L120" i="34"/>
  <c r="L121" i="34"/>
  <c r="L122" i="34"/>
  <c r="L123" i="34"/>
  <c r="L124" i="34"/>
  <c r="L125" i="34"/>
  <c r="L126" i="34"/>
  <c r="L156" i="34"/>
  <c r="L128" i="34"/>
  <c r="L22" i="34"/>
  <c r="L130" i="34"/>
  <c r="L131" i="34"/>
  <c r="L132" i="34"/>
  <c r="L26" i="34"/>
  <c r="L134" i="34"/>
  <c r="L135" i="34"/>
  <c r="L79" i="34"/>
  <c r="L137" i="34"/>
  <c r="L138" i="34"/>
  <c r="L139" i="34"/>
  <c r="L140" i="34"/>
  <c r="L40" i="34"/>
  <c r="L142" i="34"/>
  <c r="L143" i="34"/>
  <c r="L84" i="34"/>
  <c r="L145" i="34"/>
  <c r="L47" i="34"/>
  <c r="L12" i="34"/>
  <c r="L148" i="34"/>
  <c r="L149" i="34"/>
  <c r="L150" i="34"/>
  <c r="L151" i="34"/>
  <c r="L152" i="34"/>
  <c r="L153" i="34"/>
  <c r="L154" i="34"/>
  <c r="L155" i="34"/>
  <c r="L127" i="34"/>
  <c r="L157" i="34"/>
  <c r="L158" i="34"/>
  <c r="L129" i="34"/>
  <c r="L165" i="34"/>
  <c r="L161" i="34"/>
  <c r="L162" i="34"/>
  <c r="L163" i="34"/>
  <c r="L164" i="34"/>
  <c r="L83" i="34"/>
  <c r="L166" i="34"/>
  <c r="L167" i="34"/>
  <c r="L168" i="34"/>
  <c r="L169" i="34"/>
  <c r="L170" i="34"/>
  <c r="L171" i="34"/>
  <c r="L172" i="34"/>
  <c r="L173" i="34"/>
  <c r="L24" i="34"/>
  <c r="L175" i="34"/>
  <c r="L176" i="34"/>
  <c r="L177" i="34"/>
  <c r="L178" i="34"/>
  <c r="L179" i="34"/>
  <c r="L180" i="34"/>
  <c r="L181" i="34"/>
  <c r="L182" i="34"/>
  <c r="L4" i="34"/>
  <c r="L3" i="34"/>
  <c r="J5" i="34" a="1"/>
  <c r="J5" i="34" s="1"/>
  <c r="J6" i="34" a="1"/>
  <c r="J6" i="34" s="1"/>
  <c r="J7" i="34" a="1"/>
  <c r="J7" i="34" s="1"/>
  <c r="J8" i="34" a="1"/>
  <c r="J8" i="34" s="1"/>
  <c r="H7" i="24" s="1"/>
  <c r="J9" i="34" a="1"/>
  <c r="J9" i="34" s="1"/>
  <c r="J10" i="34" a="1"/>
  <c r="J10" i="34" s="1"/>
  <c r="H9" i="24" s="1"/>
  <c r="J102" i="34" a="1"/>
  <c r="J102" i="34" s="1"/>
  <c r="J51" i="34" a="1"/>
  <c r="J51" i="34" s="1"/>
  <c r="J13" i="34" a="1"/>
  <c r="J13" i="34" s="1"/>
  <c r="J14" i="34" a="1"/>
  <c r="J14" i="34" s="1"/>
  <c r="J15" i="34" a="1"/>
  <c r="J15" i="34" s="1"/>
  <c r="J16" i="34" a="1"/>
  <c r="J16" i="34" s="1"/>
  <c r="J17" i="34" a="1"/>
  <c r="J17" i="34" s="1"/>
  <c r="J136" i="34" a="1"/>
  <c r="J136" i="34" s="1"/>
  <c r="J19" i="34" a="1"/>
  <c r="J19" i="34" s="1"/>
  <c r="J133" i="34" a="1"/>
  <c r="J133" i="34" s="1"/>
  <c r="J21" i="34" a="1"/>
  <c r="J21" i="34" s="1"/>
  <c r="J160" i="34" a="1"/>
  <c r="J160" i="34" s="1"/>
  <c r="J23" i="34" a="1"/>
  <c r="J23" i="34" s="1"/>
  <c r="J34" i="34" a="1"/>
  <c r="J34" i="34" s="1"/>
  <c r="H23" i="24" s="1"/>
  <c r="J25" i="34" a="1"/>
  <c r="J25" i="34" s="1"/>
  <c r="J18" i="34" a="1"/>
  <c r="J18" i="34" s="1"/>
  <c r="J27" i="34" a="1"/>
  <c r="J27" i="34" s="1"/>
  <c r="J28" i="34" a="1"/>
  <c r="J28" i="34" s="1"/>
  <c r="J29" i="34" a="1"/>
  <c r="J29" i="34" s="1"/>
  <c r="J30" i="34" a="1"/>
  <c r="J30" i="34" s="1"/>
  <c r="J31" i="34" a="1"/>
  <c r="J31" i="34" s="1"/>
  <c r="J32" i="34" a="1"/>
  <c r="J32" i="34" s="1"/>
  <c r="J33" i="34" a="1"/>
  <c r="J33" i="34" s="1"/>
  <c r="J74" i="34" a="1"/>
  <c r="J74" i="34" s="1"/>
  <c r="J35" i="34" a="1"/>
  <c r="J35" i="34" s="1"/>
  <c r="J36" i="34" a="1"/>
  <c r="J36" i="34" s="1"/>
  <c r="J37" i="34" a="1"/>
  <c r="J37" i="34" s="1"/>
  <c r="J38" i="34" a="1"/>
  <c r="J38" i="34" s="1"/>
  <c r="J39" i="34" a="1"/>
  <c r="J39" i="34" s="1"/>
  <c r="J146" i="34" a="1"/>
  <c r="J146" i="34" s="1"/>
  <c r="J41" i="34" a="1"/>
  <c r="J41" i="34" s="1"/>
  <c r="J42" i="34" a="1"/>
  <c r="J42" i="34" s="1"/>
  <c r="J43" i="34" a="1"/>
  <c r="J43" i="34" s="1"/>
  <c r="J44" i="34" a="1"/>
  <c r="J44" i="34" s="1"/>
  <c r="J45" i="34" a="1"/>
  <c r="J45" i="34" s="1"/>
  <c r="J159" i="34" a="1"/>
  <c r="J159" i="34" s="1"/>
  <c r="J110" i="34" a="1"/>
  <c r="J110" i="34" s="1"/>
  <c r="J48" i="34" a="1"/>
  <c r="J48" i="34" s="1"/>
  <c r="J49" i="34" a="1"/>
  <c r="J49" i="34" s="1"/>
  <c r="J50" i="34" a="1"/>
  <c r="J50" i="34" s="1"/>
  <c r="J46" i="34" a="1"/>
  <c r="J46" i="34" s="1"/>
  <c r="J52" i="34" a="1"/>
  <c r="J52" i="34" s="1"/>
  <c r="J53" i="34" a="1"/>
  <c r="J53" i="34" s="1"/>
  <c r="J54" i="34" a="1"/>
  <c r="J54" i="34" s="1"/>
  <c r="J55" i="34" a="1"/>
  <c r="J55" i="34" s="1"/>
  <c r="J56" i="34" a="1"/>
  <c r="J56" i="34" s="1"/>
  <c r="J57" i="34" a="1"/>
  <c r="J57" i="34" s="1"/>
  <c r="J58" i="34" a="1"/>
  <c r="J58" i="34" s="1"/>
  <c r="J59" i="34" a="1"/>
  <c r="J59" i="34" s="1"/>
  <c r="J60" i="34" a="1"/>
  <c r="J60" i="34" s="1"/>
  <c r="J61" i="34" a="1"/>
  <c r="J61" i="34" s="1"/>
  <c r="J62" i="34" a="1"/>
  <c r="J62" i="34" s="1"/>
  <c r="J63" i="34" a="1"/>
  <c r="J63" i="34" s="1"/>
  <c r="J64" i="34" a="1"/>
  <c r="J64" i="34" s="1"/>
  <c r="J65" i="34" a="1"/>
  <c r="J65" i="34" s="1"/>
  <c r="J66" i="34" a="1"/>
  <c r="J66" i="34" s="1"/>
  <c r="J67" i="34" a="1"/>
  <c r="J67" i="34" s="1"/>
  <c r="J68" i="34" a="1"/>
  <c r="J68" i="34" s="1"/>
  <c r="J69" i="34" a="1"/>
  <c r="J69" i="34" s="1"/>
  <c r="J70" i="34" a="1"/>
  <c r="J70" i="34" s="1"/>
  <c r="J141" i="34" a="1"/>
  <c r="J141" i="34" s="1"/>
  <c r="J72" i="34" a="1"/>
  <c r="J72" i="34" s="1"/>
  <c r="J73" i="34" a="1"/>
  <c r="J73" i="34" s="1"/>
  <c r="J174" i="34" a="1"/>
  <c r="J174" i="34" s="1"/>
  <c r="J75" i="34" a="1"/>
  <c r="J75" i="34" s="1"/>
  <c r="J76" i="34" a="1"/>
  <c r="J76" i="34" s="1"/>
  <c r="J77" i="34" a="1"/>
  <c r="J77" i="34" s="1"/>
  <c r="J78" i="34" a="1"/>
  <c r="J78" i="34" s="1"/>
  <c r="J11" i="34" a="1"/>
  <c r="J11" i="34" s="1"/>
  <c r="J80" i="34" a="1"/>
  <c r="J80" i="34" s="1"/>
  <c r="J81" i="34" a="1"/>
  <c r="J81" i="34" s="1"/>
  <c r="J82" i="34" a="1"/>
  <c r="J82" i="34" s="1"/>
  <c r="J147" i="34" a="1"/>
  <c r="J147" i="34" s="1"/>
  <c r="J20" i="34" a="1"/>
  <c r="J20" i="34" s="1"/>
  <c r="J85" i="34" a="1"/>
  <c r="J85" i="34" s="1"/>
  <c r="J86" i="34" a="1"/>
  <c r="J86" i="34" s="1"/>
  <c r="J87" i="34" a="1"/>
  <c r="J87" i="34" s="1"/>
  <c r="J88" i="34" a="1"/>
  <c r="J88" i="34" s="1"/>
  <c r="J89" i="34" a="1"/>
  <c r="J89" i="34" s="1"/>
  <c r="J90" i="34" a="1"/>
  <c r="J90" i="34" s="1"/>
  <c r="J91" i="34" a="1"/>
  <c r="J91" i="34" s="1"/>
  <c r="J92" i="34" a="1"/>
  <c r="J92" i="34" s="1"/>
  <c r="J93" i="34" a="1"/>
  <c r="J93" i="34" s="1"/>
  <c r="J94" i="34" a="1"/>
  <c r="J94" i="34" s="1"/>
  <c r="J95" i="34" a="1"/>
  <c r="J95" i="34" s="1"/>
  <c r="J96" i="34" a="1"/>
  <c r="J96" i="34" s="1"/>
  <c r="J97" i="34" a="1"/>
  <c r="J97" i="34" s="1"/>
  <c r="J98" i="34" a="1"/>
  <c r="J98" i="34" s="1"/>
  <c r="J99" i="34" a="1"/>
  <c r="J99" i="34" s="1"/>
  <c r="J100" i="34" a="1"/>
  <c r="J100" i="34" s="1"/>
  <c r="J101" i="34" a="1"/>
  <c r="J101" i="34" s="1"/>
  <c r="J144" i="34" a="1"/>
  <c r="J144" i="34" s="1"/>
  <c r="J103" i="34" a="1"/>
  <c r="J103" i="34" s="1"/>
  <c r="J104" i="34" a="1"/>
  <c r="J104" i="34" s="1"/>
  <c r="J105" i="34" a="1"/>
  <c r="J105" i="34" s="1"/>
  <c r="J106" i="34" a="1"/>
  <c r="J106" i="34" s="1"/>
  <c r="J107" i="34" a="1"/>
  <c r="J107" i="34" s="1"/>
  <c r="J108" i="34" a="1"/>
  <c r="J108" i="34" s="1"/>
  <c r="J109" i="34" a="1"/>
  <c r="J109" i="34" s="1"/>
  <c r="J71" i="34" a="1"/>
  <c r="J71" i="34" s="1"/>
  <c r="J111" i="34" a="1"/>
  <c r="J111" i="34" s="1"/>
  <c r="J112" i="34" a="1"/>
  <c r="J112" i="34" s="1"/>
  <c r="J113" i="34" a="1"/>
  <c r="J113" i="34" s="1"/>
  <c r="J114" i="34" a="1"/>
  <c r="J114" i="34" s="1"/>
  <c r="J115" i="34" a="1"/>
  <c r="J115" i="34" s="1"/>
  <c r="J116" i="34" a="1"/>
  <c r="J116" i="34" s="1"/>
  <c r="J117" i="34" a="1"/>
  <c r="J117" i="34" s="1"/>
  <c r="J118" i="34" a="1"/>
  <c r="J118" i="34" s="1"/>
  <c r="J119" i="34" a="1"/>
  <c r="J119" i="34" s="1"/>
  <c r="J120" i="34" a="1"/>
  <c r="J120" i="34" s="1"/>
  <c r="H119" i="24" s="1"/>
  <c r="J121" i="34" a="1"/>
  <c r="J121" i="34" s="1"/>
  <c r="J122" i="34" a="1"/>
  <c r="J122" i="34" s="1"/>
  <c r="H121" i="24" s="1"/>
  <c r="J123" i="34" a="1"/>
  <c r="J123" i="34" s="1"/>
  <c r="J124" i="34" a="1"/>
  <c r="J124" i="34" s="1"/>
  <c r="J125" i="34" a="1"/>
  <c r="J125" i="34" s="1"/>
  <c r="J126" i="34" a="1"/>
  <c r="J126" i="34" s="1"/>
  <c r="J156" i="34" a="1"/>
  <c r="J156" i="34" s="1"/>
  <c r="J128" i="34" a="1"/>
  <c r="J128" i="34" s="1"/>
  <c r="J22" i="34" a="1"/>
  <c r="J22" i="34" s="1"/>
  <c r="J130" i="34" a="1"/>
  <c r="J130" i="34" s="1"/>
  <c r="J131" i="34" a="1"/>
  <c r="J131" i="34" s="1"/>
  <c r="J132" i="34" a="1"/>
  <c r="J132" i="34" s="1"/>
  <c r="J26" i="34" a="1"/>
  <c r="J26" i="34" s="1"/>
  <c r="J134" i="34" a="1"/>
  <c r="J134" i="34" s="1"/>
  <c r="J135" i="34" a="1"/>
  <c r="J135" i="34" s="1"/>
  <c r="J79" i="34" a="1"/>
  <c r="J79" i="34" s="1"/>
  <c r="J137" i="34" a="1"/>
  <c r="J137" i="34" s="1"/>
  <c r="J138" i="34" a="1"/>
  <c r="J138" i="34" s="1"/>
  <c r="J139" i="34" a="1"/>
  <c r="J139" i="34" s="1"/>
  <c r="J140" i="34" a="1"/>
  <c r="J140" i="34" s="1"/>
  <c r="J40" i="34" a="1"/>
  <c r="J40" i="34" s="1"/>
  <c r="J142" i="34" a="1"/>
  <c r="J142" i="34" s="1"/>
  <c r="J143" i="34" a="1"/>
  <c r="J143" i="34" s="1"/>
  <c r="J84" i="34" a="1"/>
  <c r="J84" i="34" s="1"/>
  <c r="J145" i="34" a="1"/>
  <c r="J145" i="34" s="1"/>
  <c r="J47" i="34" a="1"/>
  <c r="J47" i="34" s="1"/>
  <c r="J12" i="34" a="1"/>
  <c r="J12" i="34" s="1"/>
  <c r="J148" i="34" a="1"/>
  <c r="J148" i="34" s="1"/>
  <c r="J149" i="34" a="1"/>
  <c r="J149" i="34" s="1"/>
  <c r="J150" i="34" a="1"/>
  <c r="J150" i="34" s="1"/>
  <c r="J151" i="34" a="1"/>
  <c r="J151" i="34" s="1"/>
  <c r="J152" i="34" a="1"/>
  <c r="J152" i="34" s="1"/>
  <c r="J153" i="34" a="1"/>
  <c r="J153" i="34" s="1"/>
  <c r="J154" i="34" a="1"/>
  <c r="J154" i="34" s="1"/>
  <c r="J155" i="34" a="1"/>
  <c r="J155" i="34" s="1"/>
  <c r="J127" i="34" a="1"/>
  <c r="J127" i="34" s="1"/>
  <c r="J157" i="34" a="1"/>
  <c r="J157" i="34" s="1"/>
  <c r="J158" i="34" a="1"/>
  <c r="J158" i="34" s="1"/>
  <c r="J129" i="34" a="1"/>
  <c r="J129" i="34" s="1"/>
  <c r="J165" i="34" a="1"/>
  <c r="J165" i="34" s="1"/>
  <c r="J161" i="34" a="1"/>
  <c r="J161" i="34" s="1"/>
  <c r="J162" i="34" a="1"/>
  <c r="J162" i="34" s="1"/>
  <c r="J163" i="34" a="1"/>
  <c r="J163" i="34" s="1"/>
  <c r="J164" i="34" a="1"/>
  <c r="J164" i="34" s="1"/>
  <c r="J83" i="34" a="1"/>
  <c r="J83" i="34" s="1"/>
  <c r="J166" i="34" a="1"/>
  <c r="J166" i="34" s="1"/>
  <c r="J167" i="34" a="1"/>
  <c r="J167" i="34" s="1"/>
  <c r="J168" i="34" a="1"/>
  <c r="J168" i="34" s="1"/>
  <c r="J169" i="34" a="1"/>
  <c r="J169" i="34" s="1"/>
  <c r="J170" i="34" a="1"/>
  <c r="J170" i="34" s="1"/>
  <c r="H169" i="24" s="1"/>
  <c r="J171" i="34" a="1"/>
  <c r="J171" i="34" s="1"/>
  <c r="J172" i="34" a="1"/>
  <c r="J172" i="34" s="1"/>
  <c r="J173" i="34" a="1"/>
  <c r="J173" i="34" s="1"/>
  <c r="J24" i="34" a="1"/>
  <c r="J24" i="34" s="1"/>
  <c r="J175" i="34" a="1"/>
  <c r="J175" i="34" s="1"/>
  <c r="J176" i="34" a="1"/>
  <c r="J176" i="34" s="1"/>
  <c r="J177" i="34" a="1"/>
  <c r="J177" i="34" s="1"/>
  <c r="J178" i="34" a="1"/>
  <c r="J178" i="34" s="1"/>
  <c r="J179" i="34" a="1"/>
  <c r="J179" i="34" s="1"/>
  <c r="J180" i="34" a="1"/>
  <c r="J180" i="34" s="1"/>
  <c r="J181" i="34" a="1"/>
  <c r="J181" i="34" s="1"/>
  <c r="J182" i="34" a="1"/>
  <c r="J182" i="34" s="1"/>
  <c r="J4" i="34" a="1"/>
  <c r="J4" i="34" s="1"/>
  <c r="J3" i="34" a="1"/>
  <c r="J3" i="34" s="1"/>
  <c r="F64" i="23"/>
  <c r="F49" i="26"/>
  <c r="F161" i="26"/>
  <c r="F108" i="25"/>
  <c r="F124" i="25"/>
  <c r="F140" i="25"/>
  <c r="E174" i="27"/>
  <c r="E181" i="27"/>
  <c r="E5" i="27"/>
  <c r="E12" i="27"/>
  <c r="E22" i="27"/>
  <c r="E25" i="27"/>
  <c r="E27" i="27"/>
  <c r="E36" i="27"/>
  <c r="E49" i="27"/>
  <c r="E65" i="27"/>
  <c r="E69" i="27"/>
  <c r="E74" i="27"/>
  <c r="E81" i="27"/>
  <c r="E106" i="27"/>
  <c r="E108" i="27"/>
  <c r="E120" i="27"/>
  <c r="E122" i="27"/>
  <c r="E123" i="27"/>
  <c r="E130" i="27"/>
  <c r="E131" i="27"/>
  <c r="E139" i="27"/>
  <c r="E140" i="27"/>
  <c r="E141" i="27"/>
  <c r="E142" i="27"/>
  <c r="E144" i="27"/>
  <c r="E147" i="27"/>
  <c r="E157" i="27"/>
  <c r="E162" i="27"/>
  <c r="E180" i="23"/>
  <c r="D180" i="23"/>
  <c r="C180" i="23"/>
  <c r="B180" i="23"/>
  <c r="A180" i="23"/>
  <c r="E179" i="23"/>
  <c r="D179" i="23"/>
  <c r="C179" i="23"/>
  <c r="B179" i="23"/>
  <c r="A179" i="23"/>
  <c r="E178" i="23"/>
  <c r="D178" i="23"/>
  <c r="C178" i="23"/>
  <c r="B178" i="23"/>
  <c r="A178" i="23"/>
  <c r="E177" i="23"/>
  <c r="D177" i="23"/>
  <c r="C177" i="23"/>
  <c r="B177" i="23"/>
  <c r="A177" i="23"/>
  <c r="E176" i="23"/>
  <c r="D176" i="23"/>
  <c r="C176" i="23"/>
  <c r="B176" i="23"/>
  <c r="A176" i="23"/>
  <c r="E175" i="23"/>
  <c r="D175" i="23"/>
  <c r="C175" i="23"/>
  <c r="B175" i="23"/>
  <c r="A175" i="23"/>
  <c r="E174" i="23"/>
  <c r="D174" i="23"/>
  <c r="C174" i="23"/>
  <c r="B174" i="23"/>
  <c r="A174" i="23"/>
  <c r="E173" i="23"/>
  <c r="D173" i="23"/>
  <c r="C173" i="23"/>
  <c r="B173" i="23"/>
  <c r="A173" i="23"/>
  <c r="E172" i="23"/>
  <c r="D172" i="23"/>
  <c r="C172" i="23"/>
  <c r="B172" i="23"/>
  <c r="A172" i="23"/>
  <c r="E171" i="23"/>
  <c r="D171" i="23"/>
  <c r="C171" i="23"/>
  <c r="B171" i="23"/>
  <c r="A171" i="23"/>
  <c r="E170" i="23"/>
  <c r="D170" i="23"/>
  <c r="C170" i="23"/>
  <c r="B170" i="23"/>
  <c r="A170" i="23"/>
  <c r="E169" i="23"/>
  <c r="D169" i="23"/>
  <c r="C169" i="23"/>
  <c r="B169" i="23"/>
  <c r="A169" i="23"/>
  <c r="E168" i="23"/>
  <c r="D168" i="23"/>
  <c r="C168" i="23"/>
  <c r="B168" i="23"/>
  <c r="A168" i="23"/>
  <c r="E167" i="23"/>
  <c r="D167" i="23"/>
  <c r="C167" i="23"/>
  <c r="B167" i="23"/>
  <c r="A167" i="23"/>
  <c r="E166" i="23"/>
  <c r="D166" i="23"/>
  <c r="C166" i="23"/>
  <c r="B166" i="23"/>
  <c r="A166" i="23"/>
  <c r="E178" i="26"/>
  <c r="D178" i="26"/>
  <c r="C178" i="26"/>
  <c r="B178" i="26"/>
  <c r="A178" i="26"/>
  <c r="E177" i="26"/>
  <c r="D177" i="26"/>
  <c r="C177" i="26"/>
  <c r="B177" i="26"/>
  <c r="A177" i="26"/>
  <c r="E176" i="26"/>
  <c r="D176" i="26"/>
  <c r="C176" i="26"/>
  <c r="B176" i="26"/>
  <c r="A176" i="26"/>
  <c r="E175" i="26"/>
  <c r="D175" i="26"/>
  <c r="C175" i="26"/>
  <c r="B175" i="26"/>
  <c r="A175" i="26"/>
  <c r="E174" i="26"/>
  <c r="D174" i="26"/>
  <c r="C174" i="26"/>
  <c r="B174" i="26"/>
  <c r="A174" i="26"/>
  <c r="E173" i="26"/>
  <c r="D173" i="26"/>
  <c r="C173" i="26"/>
  <c r="B173" i="26"/>
  <c r="A173" i="26"/>
  <c r="E172" i="26"/>
  <c r="D172" i="26"/>
  <c r="C172" i="26"/>
  <c r="B172" i="26"/>
  <c r="A172" i="26"/>
  <c r="E171" i="26"/>
  <c r="D171" i="26"/>
  <c r="C171" i="26"/>
  <c r="B171" i="26"/>
  <c r="A171" i="26"/>
  <c r="E170" i="26"/>
  <c r="D170" i="26"/>
  <c r="C170" i="26"/>
  <c r="B170" i="26"/>
  <c r="A170" i="26"/>
  <c r="E169" i="26"/>
  <c r="D169" i="26"/>
  <c r="C169" i="26"/>
  <c r="B169" i="26"/>
  <c r="A169" i="26"/>
  <c r="E168" i="26"/>
  <c r="D168" i="26"/>
  <c r="C168" i="26"/>
  <c r="B168" i="26"/>
  <c r="A168" i="26"/>
  <c r="E167" i="26"/>
  <c r="D167" i="26"/>
  <c r="C167" i="26"/>
  <c r="B167" i="26"/>
  <c r="A167" i="26"/>
  <c r="E166" i="26"/>
  <c r="D166" i="26"/>
  <c r="C166" i="26"/>
  <c r="B166" i="26"/>
  <c r="A166" i="26"/>
  <c r="E180" i="25"/>
  <c r="D180" i="25"/>
  <c r="C180" i="25"/>
  <c r="B180" i="25"/>
  <c r="A180" i="25"/>
  <c r="E179" i="25"/>
  <c r="D179" i="25"/>
  <c r="C179" i="25"/>
  <c r="B179" i="25"/>
  <c r="A179" i="25"/>
  <c r="E178" i="25"/>
  <c r="D178" i="25"/>
  <c r="C178" i="25"/>
  <c r="B178" i="25"/>
  <c r="A178" i="25"/>
  <c r="E177" i="25"/>
  <c r="D177" i="25"/>
  <c r="C177" i="25"/>
  <c r="B177" i="25"/>
  <c r="A177" i="25"/>
  <c r="E176" i="25"/>
  <c r="D176" i="25"/>
  <c r="C176" i="25"/>
  <c r="B176" i="25"/>
  <c r="A176" i="25"/>
  <c r="E175" i="25"/>
  <c r="D175" i="25"/>
  <c r="C175" i="25"/>
  <c r="B175" i="25"/>
  <c r="A175" i="25"/>
  <c r="E174" i="25"/>
  <c r="D174" i="25"/>
  <c r="C174" i="25"/>
  <c r="B174" i="25"/>
  <c r="A174" i="25"/>
  <c r="E173" i="25"/>
  <c r="D173" i="25"/>
  <c r="C173" i="25"/>
  <c r="B173" i="25"/>
  <c r="A173" i="25"/>
  <c r="E172" i="25"/>
  <c r="D172" i="25"/>
  <c r="C172" i="25"/>
  <c r="B172" i="25"/>
  <c r="A172" i="25"/>
  <c r="E171" i="25"/>
  <c r="D171" i="25"/>
  <c r="C171" i="25"/>
  <c r="B171" i="25"/>
  <c r="A171" i="25"/>
  <c r="E170" i="25"/>
  <c r="D170" i="25"/>
  <c r="C170" i="25"/>
  <c r="B170" i="25"/>
  <c r="A170" i="25"/>
  <c r="E169" i="25"/>
  <c r="D169" i="25"/>
  <c r="C169" i="25"/>
  <c r="B169" i="25"/>
  <c r="A169" i="25"/>
  <c r="E168" i="25"/>
  <c r="D168" i="25"/>
  <c r="C168" i="25"/>
  <c r="B168" i="25"/>
  <c r="A168" i="25"/>
  <c r="E167" i="25"/>
  <c r="D167" i="25"/>
  <c r="C167" i="25"/>
  <c r="B167" i="25"/>
  <c r="A167" i="25"/>
  <c r="E166" i="25"/>
  <c r="D166" i="25"/>
  <c r="C166" i="25"/>
  <c r="B166" i="25"/>
  <c r="A166" i="25"/>
  <c r="G181" i="24"/>
  <c r="F181" i="24"/>
  <c r="E181" i="24"/>
  <c r="D181" i="24"/>
  <c r="C181" i="24"/>
  <c r="B181" i="24"/>
  <c r="A181" i="24"/>
  <c r="G180" i="24"/>
  <c r="F180" i="24"/>
  <c r="E180" i="24"/>
  <c r="D180" i="24"/>
  <c r="C180" i="24"/>
  <c r="B180" i="24"/>
  <c r="A180" i="24"/>
  <c r="G179" i="24"/>
  <c r="F179" i="24"/>
  <c r="E179" i="24"/>
  <c r="D179" i="24"/>
  <c r="C179" i="24"/>
  <c r="B179" i="24"/>
  <c r="A179" i="24"/>
  <c r="G178" i="24"/>
  <c r="F178" i="24"/>
  <c r="E178" i="24"/>
  <c r="D178" i="24"/>
  <c r="C178" i="24"/>
  <c r="B178" i="24"/>
  <c r="A178" i="24"/>
  <c r="G177" i="24"/>
  <c r="F177" i="24"/>
  <c r="E177" i="24"/>
  <c r="D177" i="24"/>
  <c r="C177" i="24"/>
  <c r="B177" i="24"/>
  <c r="A177" i="24"/>
  <c r="G176" i="24"/>
  <c r="F176" i="24"/>
  <c r="E176" i="24"/>
  <c r="D176" i="24"/>
  <c r="C176" i="24"/>
  <c r="B176" i="24"/>
  <c r="A176" i="24"/>
  <c r="G175" i="24"/>
  <c r="F175" i="24"/>
  <c r="E175" i="24"/>
  <c r="D175" i="24"/>
  <c r="C175" i="24"/>
  <c r="B175" i="24"/>
  <c r="A175" i="24"/>
  <c r="G174" i="24"/>
  <c r="F174" i="24"/>
  <c r="E174" i="24"/>
  <c r="D174" i="24"/>
  <c r="C174" i="24"/>
  <c r="B174" i="24"/>
  <c r="A174" i="24"/>
  <c r="G173" i="24"/>
  <c r="F173" i="24"/>
  <c r="E173" i="24"/>
  <c r="D173" i="24"/>
  <c r="C173" i="24"/>
  <c r="B173" i="24"/>
  <c r="A173" i="24"/>
  <c r="G172" i="24"/>
  <c r="F172" i="24"/>
  <c r="E172" i="24"/>
  <c r="D172" i="24"/>
  <c r="C172" i="24"/>
  <c r="B172" i="24"/>
  <c r="A172" i="24"/>
  <c r="G171" i="24"/>
  <c r="F171" i="24"/>
  <c r="E171" i="24"/>
  <c r="D171" i="24"/>
  <c r="C171" i="24"/>
  <c r="B171" i="24"/>
  <c r="A171" i="24"/>
  <c r="G170" i="24"/>
  <c r="F170" i="24"/>
  <c r="E170" i="24"/>
  <c r="D170" i="24"/>
  <c r="C170" i="24"/>
  <c r="B170" i="24"/>
  <c r="A170" i="24"/>
  <c r="D181" i="27"/>
  <c r="C181" i="27"/>
  <c r="B181" i="27"/>
  <c r="A181" i="27"/>
  <c r="D180" i="27"/>
  <c r="C180" i="27"/>
  <c r="B180" i="27"/>
  <c r="A180" i="27"/>
  <c r="D179" i="27"/>
  <c r="C179" i="27"/>
  <c r="B179" i="27"/>
  <c r="A179" i="27"/>
  <c r="D178" i="27"/>
  <c r="C178" i="27"/>
  <c r="B178" i="27"/>
  <c r="A178" i="27"/>
  <c r="D177" i="27"/>
  <c r="C177" i="27"/>
  <c r="B177" i="27"/>
  <c r="A177" i="27"/>
  <c r="D176" i="27"/>
  <c r="C176" i="27"/>
  <c r="B176" i="27"/>
  <c r="A176" i="27"/>
  <c r="D175" i="27"/>
  <c r="C175" i="27"/>
  <c r="B175" i="27"/>
  <c r="A175" i="27"/>
  <c r="D174" i="27"/>
  <c r="C174" i="27"/>
  <c r="B174" i="27"/>
  <c r="A174" i="27"/>
  <c r="D173" i="27"/>
  <c r="C173" i="27"/>
  <c r="B173" i="27"/>
  <c r="A173" i="27"/>
  <c r="D172" i="27"/>
  <c r="C172" i="27"/>
  <c r="B172" i="27"/>
  <c r="A172" i="27"/>
  <c r="D171" i="27"/>
  <c r="C171" i="27"/>
  <c r="B171" i="27"/>
  <c r="A171" i="27"/>
  <c r="D170" i="27"/>
  <c r="C170" i="27"/>
  <c r="B170" i="27"/>
  <c r="A170" i="27"/>
  <c r="G169" i="24"/>
  <c r="F169" i="24"/>
  <c r="E169" i="24"/>
  <c r="D169" i="24"/>
  <c r="C169" i="24"/>
  <c r="B169" i="24"/>
  <c r="A169" i="24"/>
  <c r="G168" i="24"/>
  <c r="F168" i="24"/>
  <c r="E168" i="24"/>
  <c r="D168" i="24"/>
  <c r="C168" i="24"/>
  <c r="B168" i="24"/>
  <c r="A168" i="24"/>
  <c r="G167" i="24"/>
  <c r="F167" i="24"/>
  <c r="E167" i="24"/>
  <c r="D167" i="24"/>
  <c r="C167" i="24"/>
  <c r="B167" i="24"/>
  <c r="A167" i="24"/>
  <c r="G166" i="24"/>
  <c r="F166" i="24"/>
  <c r="E166" i="24"/>
  <c r="D166" i="24"/>
  <c r="C166" i="24"/>
  <c r="B166" i="24"/>
  <c r="A166" i="24"/>
  <c r="D169" i="27"/>
  <c r="C169" i="27"/>
  <c r="B169" i="27"/>
  <c r="A169" i="27"/>
  <c r="D168" i="27"/>
  <c r="C168" i="27"/>
  <c r="B168" i="27"/>
  <c r="A168" i="27"/>
  <c r="D167" i="27"/>
  <c r="C167" i="27"/>
  <c r="B167" i="27"/>
  <c r="A167" i="27"/>
  <c r="D166" i="27"/>
  <c r="C166" i="27"/>
  <c r="B166" i="27"/>
  <c r="A166" i="27"/>
  <c r="G2" i="24"/>
  <c r="G3" i="24"/>
  <c r="G4" i="24"/>
  <c r="G5" i="24"/>
  <c r="G6" i="24"/>
  <c r="G7" i="24"/>
  <c r="G8" i="24"/>
  <c r="G9" i="24"/>
  <c r="G10" i="24"/>
  <c r="G11" i="24"/>
  <c r="G12" i="24"/>
  <c r="G13" i="24"/>
  <c r="G14" i="24"/>
  <c r="G15" i="24"/>
  <c r="G16" i="24"/>
  <c r="G17" i="24"/>
  <c r="G18" i="24"/>
  <c r="G19" i="24"/>
  <c r="G20" i="24"/>
  <c r="G21" i="24"/>
  <c r="G22" i="24"/>
  <c r="G23" i="24"/>
  <c r="G24" i="24"/>
  <c r="G25" i="24"/>
  <c r="G26" i="24"/>
  <c r="G27" i="24"/>
  <c r="G28" i="24"/>
  <c r="G29" i="24"/>
  <c r="G30" i="24"/>
  <c r="G31" i="24"/>
  <c r="G32" i="24"/>
  <c r="G33" i="24"/>
  <c r="G34" i="24"/>
  <c r="G35" i="24"/>
  <c r="G36" i="24"/>
  <c r="G37" i="24"/>
  <c r="G38" i="24"/>
  <c r="G39" i="24"/>
  <c r="G40" i="24"/>
  <c r="G41" i="24"/>
  <c r="G42" i="24"/>
  <c r="G43" i="24"/>
  <c r="G44" i="24"/>
  <c r="G45" i="24"/>
  <c r="G46" i="24"/>
  <c r="G47" i="24"/>
  <c r="G48" i="24"/>
  <c r="G49" i="24"/>
  <c r="G50" i="24"/>
  <c r="G51" i="24"/>
  <c r="G52" i="24"/>
  <c r="G53" i="24"/>
  <c r="G54" i="24"/>
  <c r="G55" i="24"/>
  <c r="G56" i="24"/>
  <c r="G57" i="24"/>
  <c r="G58" i="24"/>
  <c r="G59" i="24"/>
  <c r="G60" i="24"/>
  <c r="G61" i="24"/>
  <c r="G62" i="24"/>
  <c r="G63" i="24"/>
  <c r="G64" i="24"/>
  <c r="G65" i="24"/>
  <c r="G66" i="24"/>
  <c r="G67" i="24"/>
  <c r="G68" i="24"/>
  <c r="G69" i="24"/>
  <c r="G70" i="24"/>
  <c r="G71" i="24"/>
  <c r="G72" i="24"/>
  <c r="G73" i="24"/>
  <c r="G74" i="24"/>
  <c r="G75" i="24"/>
  <c r="G76" i="24"/>
  <c r="G77" i="24"/>
  <c r="G78" i="24"/>
  <c r="G79" i="24"/>
  <c r="G80" i="24"/>
  <c r="G81" i="24"/>
  <c r="G82" i="24"/>
  <c r="G83" i="24"/>
  <c r="G84" i="24"/>
  <c r="G85" i="24"/>
  <c r="G86" i="24"/>
  <c r="G87" i="24"/>
  <c r="G88" i="24"/>
  <c r="G89" i="24"/>
  <c r="G90" i="24"/>
  <c r="G91" i="24"/>
  <c r="G92" i="24"/>
  <c r="G93" i="24"/>
  <c r="G94" i="24"/>
  <c r="G95" i="24"/>
  <c r="G96" i="24"/>
  <c r="G97" i="24"/>
  <c r="G98" i="24"/>
  <c r="G99" i="24"/>
  <c r="G100" i="24"/>
  <c r="G101" i="24"/>
  <c r="G102" i="24"/>
  <c r="G103" i="24"/>
  <c r="G104" i="24"/>
  <c r="G105" i="24"/>
  <c r="G106" i="24"/>
  <c r="G107" i="24"/>
  <c r="G108" i="24"/>
  <c r="G109" i="24"/>
  <c r="G110" i="24"/>
  <c r="G111" i="24"/>
  <c r="G112" i="24"/>
  <c r="G113" i="24"/>
  <c r="G114" i="24"/>
  <c r="G115" i="24"/>
  <c r="G116" i="24"/>
  <c r="G117" i="24"/>
  <c r="G118" i="24"/>
  <c r="G119" i="24"/>
  <c r="G120" i="24"/>
  <c r="G121" i="24"/>
  <c r="G122" i="24"/>
  <c r="G123" i="24"/>
  <c r="G124" i="24"/>
  <c r="G125" i="24"/>
  <c r="G126" i="24"/>
  <c r="G127" i="24"/>
  <c r="G128" i="24"/>
  <c r="G129" i="24"/>
  <c r="G130" i="24"/>
  <c r="G131" i="24"/>
  <c r="G132" i="24"/>
  <c r="G133" i="24"/>
  <c r="G134" i="24"/>
  <c r="G135" i="24"/>
  <c r="G136" i="24"/>
  <c r="G137" i="24"/>
  <c r="G138" i="24"/>
  <c r="G139" i="24"/>
  <c r="G140" i="24"/>
  <c r="G141" i="24"/>
  <c r="G142" i="24"/>
  <c r="G143" i="24"/>
  <c r="G144" i="24"/>
  <c r="G145" i="24"/>
  <c r="G146" i="24"/>
  <c r="G147" i="24"/>
  <c r="G148" i="24"/>
  <c r="G149" i="24"/>
  <c r="G150" i="24"/>
  <c r="G151" i="24"/>
  <c r="G152" i="24"/>
  <c r="G153" i="24"/>
  <c r="G154" i="24"/>
  <c r="G155" i="24"/>
  <c r="G156" i="24"/>
  <c r="G157" i="24"/>
  <c r="G158" i="24"/>
  <c r="G159" i="24"/>
  <c r="G160" i="24"/>
  <c r="G161" i="24"/>
  <c r="G162" i="24"/>
  <c r="G163" i="24"/>
  <c r="G164" i="24"/>
  <c r="G165" i="24"/>
  <c r="F2" i="24"/>
  <c r="F3" i="24"/>
  <c r="F4" i="24"/>
  <c r="F5" i="24"/>
  <c r="F6" i="24"/>
  <c r="F7" i="24"/>
  <c r="F8" i="24"/>
  <c r="F9" i="24"/>
  <c r="F10" i="24"/>
  <c r="F11" i="24"/>
  <c r="F12" i="24"/>
  <c r="F13" i="24"/>
  <c r="F14" i="24"/>
  <c r="F15" i="24"/>
  <c r="F16" i="24"/>
  <c r="F17" i="24"/>
  <c r="F18" i="24"/>
  <c r="F19" i="24"/>
  <c r="F20" i="24"/>
  <c r="F21" i="24"/>
  <c r="F22" i="24"/>
  <c r="F23" i="24"/>
  <c r="F24" i="24"/>
  <c r="F25" i="24"/>
  <c r="F26" i="24"/>
  <c r="F27" i="24"/>
  <c r="F28" i="24"/>
  <c r="F29" i="24"/>
  <c r="F30" i="24"/>
  <c r="F31" i="24"/>
  <c r="F32" i="24"/>
  <c r="F33" i="24"/>
  <c r="F34" i="24"/>
  <c r="F35" i="24"/>
  <c r="F36" i="24"/>
  <c r="F37" i="24"/>
  <c r="F38" i="24"/>
  <c r="F39" i="24"/>
  <c r="F40" i="24"/>
  <c r="F41" i="24"/>
  <c r="F42" i="24"/>
  <c r="F43" i="24"/>
  <c r="F44" i="24"/>
  <c r="F45" i="24"/>
  <c r="F46" i="24"/>
  <c r="F47" i="24"/>
  <c r="F48" i="24"/>
  <c r="F49" i="24"/>
  <c r="F50" i="24"/>
  <c r="F51" i="24"/>
  <c r="F52" i="24"/>
  <c r="F53" i="24"/>
  <c r="F54" i="24"/>
  <c r="F55" i="24"/>
  <c r="F56" i="24"/>
  <c r="F57" i="24"/>
  <c r="F58" i="24"/>
  <c r="F59" i="24"/>
  <c r="F60" i="24"/>
  <c r="F61" i="24"/>
  <c r="F62" i="24"/>
  <c r="F63" i="24"/>
  <c r="F64" i="24"/>
  <c r="F65" i="24"/>
  <c r="F66" i="24"/>
  <c r="F67" i="24"/>
  <c r="F68" i="24"/>
  <c r="F69" i="24"/>
  <c r="F70" i="24"/>
  <c r="F71" i="24"/>
  <c r="F72" i="24"/>
  <c r="F73" i="24"/>
  <c r="F74" i="24"/>
  <c r="F75" i="24"/>
  <c r="F76" i="24"/>
  <c r="F77" i="24"/>
  <c r="F78" i="24"/>
  <c r="F79" i="24"/>
  <c r="F80" i="24"/>
  <c r="F81" i="24"/>
  <c r="F82" i="24"/>
  <c r="F83" i="24"/>
  <c r="F84" i="24"/>
  <c r="F85" i="24"/>
  <c r="F86" i="24"/>
  <c r="F87" i="24"/>
  <c r="F88" i="24"/>
  <c r="F89" i="24"/>
  <c r="F90" i="24"/>
  <c r="F91" i="24"/>
  <c r="F92" i="24"/>
  <c r="F93" i="24"/>
  <c r="F94" i="24"/>
  <c r="F95" i="24"/>
  <c r="F96" i="24"/>
  <c r="F97" i="24"/>
  <c r="F98" i="24"/>
  <c r="F99" i="24"/>
  <c r="F100" i="24"/>
  <c r="F101" i="24"/>
  <c r="F102" i="24"/>
  <c r="F103" i="24"/>
  <c r="F104" i="24"/>
  <c r="F105" i="24"/>
  <c r="F106" i="24"/>
  <c r="F107" i="24"/>
  <c r="F108" i="24"/>
  <c r="F109" i="24"/>
  <c r="F110" i="24"/>
  <c r="F111" i="24"/>
  <c r="F112" i="24"/>
  <c r="F113" i="24"/>
  <c r="F114" i="24"/>
  <c r="F115" i="24"/>
  <c r="F116" i="24"/>
  <c r="F117" i="24"/>
  <c r="F118" i="24"/>
  <c r="F119" i="24"/>
  <c r="F120" i="24"/>
  <c r="F121" i="24"/>
  <c r="F122" i="24"/>
  <c r="F123" i="24"/>
  <c r="F124" i="24"/>
  <c r="F125" i="24"/>
  <c r="F126" i="24"/>
  <c r="F127" i="24"/>
  <c r="F128" i="24"/>
  <c r="F129" i="24"/>
  <c r="F130" i="24"/>
  <c r="F131" i="24"/>
  <c r="F132" i="24"/>
  <c r="F133" i="24"/>
  <c r="F134" i="24"/>
  <c r="F135" i="24"/>
  <c r="F136" i="24"/>
  <c r="F137" i="24"/>
  <c r="F138" i="24"/>
  <c r="F139" i="24"/>
  <c r="F140" i="24"/>
  <c r="F141" i="24"/>
  <c r="F142" i="24"/>
  <c r="F143" i="24"/>
  <c r="F144" i="24"/>
  <c r="F145" i="24"/>
  <c r="F146" i="24"/>
  <c r="F147" i="24"/>
  <c r="F148" i="24"/>
  <c r="F149" i="24"/>
  <c r="F150" i="24"/>
  <c r="F151" i="24"/>
  <c r="F152" i="24"/>
  <c r="F153" i="24"/>
  <c r="F154" i="24"/>
  <c r="F155" i="24"/>
  <c r="F156" i="24"/>
  <c r="F157" i="24"/>
  <c r="F158" i="24"/>
  <c r="F159" i="24"/>
  <c r="F160" i="24"/>
  <c r="F161" i="24"/>
  <c r="F162" i="24"/>
  <c r="F163" i="24"/>
  <c r="F164" i="24"/>
  <c r="F165" i="24"/>
  <c r="E2" i="24"/>
  <c r="E3" i="24"/>
  <c r="E4" i="24"/>
  <c r="E5" i="24"/>
  <c r="E6" i="24"/>
  <c r="E7" i="24"/>
  <c r="E8" i="24"/>
  <c r="E9" i="24"/>
  <c r="E10" i="24"/>
  <c r="E11" i="24"/>
  <c r="E12" i="24"/>
  <c r="E13" i="24"/>
  <c r="E14" i="24"/>
  <c r="E15" i="24"/>
  <c r="E16" i="24"/>
  <c r="E17" i="24"/>
  <c r="E18" i="24"/>
  <c r="E19" i="24"/>
  <c r="E20" i="24"/>
  <c r="E21" i="24"/>
  <c r="E22" i="24"/>
  <c r="E23" i="24"/>
  <c r="E24" i="24"/>
  <c r="E25" i="24"/>
  <c r="E26" i="24"/>
  <c r="E27" i="24"/>
  <c r="E28" i="24"/>
  <c r="E29" i="24"/>
  <c r="E30" i="24"/>
  <c r="E31" i="24"/>
  <c r="E32" i="24"/>
  <c r="E33" i="24"/>
  <c r="E34" i="24"/>
  <c r="E35" i="24"/>
  <c r="E36" i="24"/>
  <c r="E37" i="24"/>
  <c r="E38" i="24"/>
  <c r="E39" i="24"/>
  <c r="E40" i="24"/>
  <c r="E41" i="24"/>
  <c r="E42" i="24"/>
  <c r="E43" i="24"/>
  <c r="E44" i="24"/>
  <c r="E45" i="24"/>
  <c r="E46" i="24"/>
  <c r="E47" i="24"/>
  <c r="E48" i="24"/>
  <c r="E49" i="24"/>
  <c r="E50" i="24"/>
  <c r="E51" i="24"/>
  <c r="E52" i="24"/>
  <c r="E53" i="24"/>
  <c r="E54" i="24"/>
  <c r="E55" i="24"/>
  <c r="E56" i="24"/>
  <c r="E57" i="24"/>
  <c r="E58" i="24"/>
  <c r="E59" i="24"/>
  <c r="E60" i="24"/>
  <c r="E61" i="24"/>
  <c r="E62" i="24"/>
  <c r="E63" i="24"/>
  <c r="E64" i="24"/>
  <c r="E65" i="24"/>
  <c r="E66" i="24"/>
  <c r="E67" i="24"/>
  <c r="E68" i="24"/>
  <c r="E69" i="24"/>
  <c r="E70" i="24"/>
  <c r="E71" i="24"/>
  <c r="E72" i="24"/>
  <c r="E73" i="24"/>
  <c r="E74" i="24"/>
  <c r="E75" i="24"/>
  <c r="E76" i="24"/>
  <c r="E77" i="24"/>
  <c r="E78" i="24"/>
  <c r="E79" i="24"/>
  <c r="E80" i="24"/>
  <c r="E81" i="24"/>
  <c r="E82" i="24"/>
  <c r="E83" i="24"/>
  <c r="E84" i="24"/>
  <c r="E85" i="24"/>
  <c r="E86" i="24"/>
  <c r="E87" i="24"/>
  <c r="E88" i="24"/>
  <c r="E89" i="24"/>
  <c r="E90" i="24"/>
  <c r="E91" i="24"/>
  <c r="E92" i="24"/>
  <c r="E93" i="24"/>
  <c r="E94" i="24"/>
  <c r="E95" i="24"/>
  <c r="E96" i="24"/>
  <c r="E97" i="24"/>
  <c r="E98" i="24"/>
  <c r="E99" i="24"/>
  <c r="E100" i="24"/>
  <c r="E101" i="24"/>
  <c r="E102" i="24"/>
  <c r="E103" i="24"/>
  <c r="E104" i="24"/>
  <c r="E105" i="24"/>
  <c r="E106" i="24"/>
  <c r="E107" i="24"/>
  <c r="E108" i="24"/>
  <c r="E109" i="24"/>
  <c r="E110" i="24"/>
  <c r="E111" i="24"/>
  <c r="E112" i="24"/>
  <c r="E113" i="24"/>
  <c r="E114" i="24"/>
  <c r="E115" i="24"/>
  <c r="E116" i="24"/>
  <c r="E117" i="24"/>
  <c r="E118" i="24"/>
  <c r="E119" i="24"/>
  <c r="E120" i="24"/>
  <c r="E121" i="24"/>
  <c r="E122" i="24"/>
  <c r="E123" i="24"/>
  <c r="E124" i="24"/>
  <c r="E125" i="24"/>
  <c r="E126" i="24"/>
  <c r="E127" i="24"/>
  <c r="E128" i="24"/>
  <c r="E129" i="24"/>
  <c r="E130" i="24"/>
  <c r="E131" i="24"/>
  <c r="E132" i="24"/>
  <c r="E133" i="24"/>
  <c r="E134" i="24"/>
  <c r="E135" i="24"/>
  <c r="E136" i="24"/>
  <c r="E137" i="24"/>
  <c r="E138" i="24"/>
  <c r="E139" i="24"/>
  <c r="E140" i="24"/>
  <c r="E141" i="24"/>
  <c r="E142" i="24"/>
  <c r="E143" i="24"/>
  <c r="E144" i="24"/>
  <c r="E145" i="24"/>
  <c r="E146" i="24"/>
  <c r="E147" i="24"/>
  <c r="E148" i="24"/>
  <c r="E149" i="24"/>
  <c r="E150" i="24"/>
  <c r="E151" i="24"/>
  <c r="E152" i="24"/>
  <c r="E153" i="24"/>
  <c r="E154" i="24"/>
  <c r="E155" i="24"/>
  <c r="E156" i="24"/>
  <c r="E157" i="24"/>
  <c r="E158" i="24"/>
  <c r="E159" i="24"/>
  <c r="E160" i="24"/>
  <c r="E161" i="24"/>
  <c r="E162" i="24"/>
  <c r="E163" i="24"/>
  <c r="E164" i="24"/>
  <c r="E165" i="24"/>
  <c r="E2" i="23"/>
  <c r="E3" i="23"/>
  <c r="E4" i="23"/>
  <c r="E5" i="23"/>
  <c r="E6" i="23"/>
  <c r="E7" i="23"/>
  <c r="E8" i="23"/>
  <c r="E9" i="23"/>
  <c r="E10" i="23"/>
  <c r="E11" i="23"/>
  <c r="E12" i="23"/>
  <c r="E13" i="23"/>
  <c r="E14" i="23"/>
  <c r="E15" i="23"/>
  <c r="E16" i="23"/>
  <c r="E17" i="23"/>
  <c r="E18" i="23"/>
  <c r="E19" i="23"/>
  <c r="E20" i="23"/>
  <c r="E21" i="23"/>
  <c r="E22" i="23"/>
  <c r="E23" i="23"/>
  <c r="E24" i="23"/>
  <c r="E25" i="23"/>
  <c r="E26" i="23"/>
  <c r="E27" i="23"/>
  <c r="E28" i="23"/>
  <c r="E29" i="23"/>
  <c r="E30" i="23"/>
  <c r="E31" i="23"/>
  <c r="E32" i="23"/>
  <c r="E33" i="23"/>
  <c r="E34" i="23"/>
  <c r="E35" i="23"/>
  <c r="E36" i="23"/>
  <c r="E37" i="23"/>
  <c r="E38" i="23"/>
  <c r="E39" i="23"/>
  <c r="E40" i="23"/>
  <c r="E41" i="23"/>
  <c r="E42" i="23"/>
  <c r="E43" i="23"/>
  <c r="E44" i="23"/>
  <c r="E45" i="23"/>
  <c r="E46" i="23"/>
  <c r="E47" i="23"/>
  <c r="E48" i="23"/>
  <c r="E49" i="23"/>
  <c r="E50" i="23"/>
  <c r="E51" i="23"/>
  <c r="E52" i="23"/>
  <c r="E53" i="23"/>
  <c r="E54" i="23"/>
  <c r="E55" i="23"/>
  <c r="E56" i="23"/>
  <c r="E57" i="23"/>
  <c r="E58" i="23"/>
  <c r="E59" i="23"/>
  <c r="E60" i="23"/>
  <c r="E61" i="23"/>
  <c r="E62" i="23"/>
  <c r="E63" i="23"/>
  <c r="E64" i="23"/>
  <c r="E65" i="23"/>
  <c r="E66" i="23"/>
  <c r="E67" i="23"/>
  <c r="E68" i="23"/>
  <c r="E69" i="23"/>
  <c r="E70" i="23"/>
  <c r="E71" i="23"/>
  <c r="E72" i="23"/>
  <c r="E73" i="23"/>
  <c r="E74" i="23"/>
  <c r="E75" i="23"/>
  <c r="E76" i="23"/>
  <c r="E77" i="23"/>
  <c r="E78" i="23"/>
  <c r="E79" i="23"/>
  <c r="E80" i="23"/>
  <c r="E81" i="23"/>
  <c r="E82" i="23"/>
  <c r="E83" i="23"/>
  <c r="E84" i="23"/>
  <c r="E85" i="23"/>
  <c r="E86" i="23"/>
  <c r="E87" i="23"/>
  <c r="E88" i="23"/>
  <c r="E89" i="23"/>
  <c r="E90" i="23"/>
  <c r="E91" i="23"/>
  <c r="E92" i="23"/>
  <c r="E93" i="23"/>
  <c r="E94" i="23"/>
  <c r="E95" i="23"/>
  <c r="E96" i="23"/>
  <c r="E97" i="23"/>
  <c r="E98" i="23"/>
  <c r="E99" i="23"/>
  <c r="E100" i="23"/>
  <c r="E101" i="23"/>
  <c r="E102" i="23"/>
  <c r="E103" i="23"/>
  <c r="E104" i="23"/>
  <c r="E105" i="23"/>
  <c r="E106" i="23"/>
  <c r="E107" i="23"/>
  <c r="E108" i="23"/>
  <c r="E109" i="23"/>
  <c r="E110" i="23"/>
  <c r="E111" i="23"/>
  <c r="E112" i="23"/>
  <c r="E113" i="23"/>
  <c r="E114" i="23"/>
  <c r="E115" i="23"/>
  <c r="E116" i="23"/>
  <c r="E117" i="23"/>
  <c r="E118" i="23"/>
  <c r="E119" i="23"/>
  <c r="E120" i="23"/>
  <c r="E121" i="23"/>
  <c r="E122" i="23"/>
  <c r="E123" i="23"/>
  <c r="E124" i="23"/>
  <c r="E125" i="23"/>
  <c r="E126" i="23"/>
  <c r="E127" i="23"/>
  <c r="E128" i="23"/>
  <c r="E129" i="23"/>
  <c r="E130" i="23"/>
  <c r="E131" i="23"/>
  <c r="E132" i="23"/>
  <c r="E133" i="23"/>
  <c r="E134" i="23"/>
  <c r="E135" i="23"/>
  <c r="E136" i="23"/>
  <c r="E137" i="23"/>
  <c r="E138" i="23"/>
  <c r="E139" i="23"/>
  <c r="E140" i="23"/>
  <c r="E141" i="23"/>
  <c r="E142" i="23"/>
  <c r="E143" i="23"/>
  <c r="E144" i="23"/>
  <c r="E145" i="23"/>
  <c r="E146" i="23"/>
  <c r="E147" i="23"/>
  <c r="E148" i="23"/>
  <c r="E149" i="23"/>
  <c r="E150" i="23"/>
  <c r="E151" i="23"/>
  <c r="E152" i="23"/>
  <c r="E153" i="23"/>
  <c r="E154" i="23"/>
  <c r="E155" i="23"/>
  <c r="E156" i="23"/>
  <c r="E157" i="23"/>
  <c r="E158" i="23"/>
  <c r="E159" i="23"/>
  <c r="E160" i="23"/>
  <c r="E161" i="23"/>
  <c r="E162" i="23"/>
  <c r="E163" i="23"/>
  <c r="E164" i="23"/>
  <c r="E165" i="23"/>
  <c r="F17" i="26"/>
  <c r="F65" i="26"/>
  <c r="F113" i="26"/>
  <c r="F145" i="26"/>
  <c r="D2" i="23"/>
  <c r="D3" i="23"/>
  <c r="D4" i="23"/>
  <c r="D5" i="23"/>
  <c r="D6" i="23"/>
  <c r="D7" i="23"/>
  <c r="D8" i="23"/>
  <c r="D9" i="23"/>
  <c r="D10" i="23"/>
  <c r="D11" i="23"/>
  <c r="D12" i="23"/>
  <c r="D13" i="23"/>
  <c r="D14" i="23"/>
  <c r="D15" i="23"/>
  <c r="D16" i="23"/>
  <c r="D17" i="23"/>
  <c r="D18" i="23"/>
  <c r="D19" i="23"/>
  <c r="D20" i="23"/>
  <c r="D21" i="23"/>
  <c r="D22" i="23"/>
  <c r="D23" i="23"/>
  <c r="D24" i="23"/>
  <c r="D25" i="23"/>
  <c r="D26" i="23"/>
  <c r="D27" i="23"/>
  <c r="D28" i="23"/>
  <c r="D29" i="23"/>
  <c r="D30" i="23"/>
  <c r="D31" i="23"/>
  <c r="D32" i="23"/>
  <c r="D33" i="23"/>
  <c r="D34" i="23"/>
  <c r="D35" i="23"/>
  <c r="D36" i="23"/>
  <c r="D37" i="23"/>
  <c r="D38" i="23"/>
  <c r="D39" i="23"/>
  <c r="D40" i="23"/>
  <c r="D41" i="23"/>
  <c r="D42" i="23"/>
  <c r="D43" i="23"/>
  <c r="D44" i="23"/>
  <c r="D45" i="23"/>
  <c r="D46" i="23"/>
  <c r="D47" i="23"/>
  <c r="D48" i="23"/>
  <c r="D49" i="23"/>
  <c r="D50" i="23"/>
  <c r="D51" i="23"/>
  <c r="D52" i="23"/>
  <c r="D53" i="23"/>
  <c r="D54" i="23"/>
  <c r="D55" i="23"/>
  <c r="D56" i="23"/>
  <c r="D57" i="23"/>
  <c r="D58" i="23"/>
  <c r="D59" i="23"/>
  <c r="D60" i="23"/>
  <c r="D61" i="23"/>
  <c r="D62" i="23"/>
  <c r="D63" i="23"/>
  <c r="D64" i="23"/>
  <c r="D65" i="23"/>
  <c r="D66" i="23"/>
  <c r="D67" i="23"/>
  <c r="D68" i="23"/>
  <c r="D69" i="23"/>
  <c r="D70" i="23"/>
  <c r="D71" i="23"/>
  <c r="D72" i="23"/>
  <c r="D73" i="23"/>
  <c r="D74" i="23"/>
  <c r="D75" i="23"/>
  <c r="D76" i="23"/>
  <c r="D77" i="23"/>
  <c r="D78" i="23"/>
  <c r="D79" i="23"/>
  <c r="D80" i="23"/>
  <c r="D81" i="23"/>
  <c r="D82" i="23"/>
  <c r="D83" i="23"/>
  <c r="D84" i="23"/>
  <c r="D85" i="23"/>
  <c r="D86" i="23"/>
  <c r="D87" i="23"/>
  <c r="D88" i="23"/>
  <c r="D89" i="23"/>
  <c r="D90" i="23"/>
  <c r="D91" i="23"/>
  <c r="D92" i="23"/>
  <c r="D93" i="23"/>
  <c r="D94" i="23"/>
  <c r="D95" i="23"/>
  <c r="D96" i="23"/>
  <c r="D97" i="23"/>
  <c r="D98" i="23"/>
  <c r="D99" i="23"/>
  <c r="D100" i="23"/>
  <c r="D101" i="23"/>
  <c r="D102" i="23"/>
  <c r="D103" i="23"/>
  <c r="D104" i="23"/>
  <c r="D105" i="23"/>
  <c r="D106" i="23"/>
  <c r="D107" i="23"/>
  <c r="D108" i="23"/>
  <c r="D109" i="23"/>
  <c r="D110" i="23"/>
  <c r="D111" i="23"/>
  <c r="D112" i="23"/>
  <c r="D113" i="23"/>
  <c r="D114" i="23"/>
  <c r="D115" i="23"/>
  <c r="D116" i="23"/>
  <c r="D117" i="23"/>
  <c r="D118" i="23"/>
  <c r="D119" i="23"/>
  <c r="D120" i="23"/>
  <c r="D121" i="23"/>
  <c r="D122" i="23"/>
  <c r="D123" i="23"/>
  <c r="D124" i="23"/>
  <c r="D125" i="23"/>
  <c r="D126" i="23"/>
  <c r="D127" i="23"/>
  <c r="D128" i="23"/>
  <c r="D129" i="23"/>
  <c r="D130" i="23"/>
  <c r="D131" i="23"/>
  <c r="D132" i="23"/>
  <c r="D133" i="23"/>
  <c r="D134" i="23"/>
  <c r="D135" i="23"/>
  <c r="D136" i="23"/>
  <c r="D137" i="23"/>
  <c r="D138" i="23"/>
  <c r="D139" i="23"/>
  <c r="D140" i="23"/>
  <c r="D141" i="23"/>
  <c r="D142" i="23"/>
  <c r="D143" i="23"/>
  <c r="D144" i="23"/>
  <c r="D145" i="23"/>
  <c r="D146" i="23"/>
  <c r="D147" i="23"/>
  <c r="D148" i="23"/>
  <c r="D149" i="23"/>
  <c r="D150" i="23"/>
  <c r="D151" i="23"/>
  <c r="D152" i="23"/>
  <c r="D153" i="23"/>
  <c r="D154" i="23"/>
  <c r="D155" i="23"/>
  <c r="D156" i="23"/>
  <c r="D157" i="23"/>
  <c r="D158" i="23"/>
  <c r="D159" i="23"/>
  <c r="D160" i="23"/>
  <c r="D161" i="23"/>
  <c r="D162" i="23"/>
  <c r="D163" i="23"/>
  <c r="D164" i="23"/>
  <c r="D165" i="23"/>
  <c r="C2" i="23"/>
  <c r="C3" i="23"/>
  <c r="C4" i="23"/>
  <c r="C5" i="23"/>
  <c r="C6" i="23"/>
  <c r="C7" i="23"/>
  <c r="C8" i="23"/>
  <c r="C9" i="23"/>
  <c r="C10" i="23"/>
  <c r="C11" i="23"/>
  <c r="C12" i="23"/>
  <c r="C13" i="23"/>
  <c r="C14" i="23"/>
  <c r="C15" i="23"/>
  <c r="C16" i="23"/>
  <c r="C17" i="23"/>
  <c r="C18" i="23"/>
  <c r="C19" i="23"/>
  <c r="C20" i="23"/>
  <c r="C21" i="23"/>
  <c r="C22" i="23"/>
  <c r="C23" i="23"/>
  <c r="C24" i="23"/>
  <c r="C25" i="23"/>
  <c r="C26" i="23"/>
  <c r="C27" i="23"/>
  <c r="C28" i="23"/>
  <c r="C29" i="23"/>
  <c r="C30" i="23"/>
  <c r="C31" i="23"/>
  <c r="C32" i="23"/>
  <c r="C33" i="23"/>
  <c r="C34" i="23"/>
  <c r="C35" i="23"/>
  <c r="C36" i="23"/>
  <c r="C37" i="23"/>
  <c r="C38" i="23"/>
  <c r="C39" i="23"/>
  <c r="C40" i="23"/>
  <c r="C41" i="23"/>
  <c r="C42" i="23"/>
  <c r="C43" i="23"/>
  <c r="C44" i="23"/>
  <c r="C45" i="23"/>
  <c r="C46" i="23"/>
  <c r="C47" i="23"/>
  <c r="C48" i="23"/>
  <c r="C49" i="23"/>
  <c r="C50" i="23"/>
  <c r="C51" i="23"/>
  <c r="C52" i="23"/>
  <c r="C53" i="23"/>
  <c r="C54" i="23"/>
  <c r="C55" i="23"/>
  <c r="C56" i="23"/>
  <c r="C57" i="23"/>
  <c r="C58" i="23"/>
  <c r="C59" i="23"/>
  <c r="C60" i="23"/>
  <c r="C61" i="23"/>
  <c r="C62" i="23"/>
  <c r="C63" i="23"/>
  <c r="C64" i="23"/>
  <c r="C65" i="23"/>
  <c r="C66" i="23"/>
  <c r="C67" i="23"/>
  <c r="C68" i="23"/>
  <c r="C69" i="23"/>
  <c r="C70" i="23"/>
  <c r="C71" i="23"/>
  <c r="C72" i="23"/>
  <c r="C73" i="23"/>
  <c r="C74" i="23"/>
  <c r="C75" i="23"/>
  <c r="C76" i="23"/>
  <c r="C77" i="23"/>
  <c r="C78" i="23"/>
  <c r="C79" i="23"/>
  <c r="C80" i="23"/>
  <c r="C81" i="23"/>
  <c r="C82" i="23"/>
  <c r="C83" i="23"/>
  <c r="C84" i="23"/>
  <c r="C85" i="23"/>
  <c r="C86" i="23"/>
  <c r="C87" i="23"/>
  <c r="C88" i="23"/>
  <c r="C89" i="23"/>
  <c r="C90" i="23"/>
  <c r="C91" i="23"/>
  <c r="C92" i="23"/>
  <c r="C93" i="23"/>
  <c r="C94" i="23"/>
  <c r="C95" i="23"/>
  <c r="C96" i="23"/>
  <c r="C97" i="23"/>
  <c r="C98" i="23"/>
  <c r="C99" i="23"/>
  <c r="C100" i="23"/>
  <c r="C101" i="23"/>
  <c r="C102" i="23"/>
  <c r="C103" i="23"/>
  <c r="C104" i="23"/>
  <c r="C105" i="23"/>
  <c r="C106" i="23"/>
  <c r="C107" i="23"/>
  <c r="C108" i="23"/>
  <c r="C109" i="23"/>
  <c r="C110" i="23"/>
  <c r="C111" i="23"/>
  <c r="C112" i="23"/>
  <c r="C113" i="23"/>
  <c r="C114" i="23"/>
  <c r="C115" i="23"/>
  <c r="C116" i="23"/>
  <c r="C117" i="23"/>
  <c r="C118" i="23"/>
  <c r="C119" i="23"/>
  <c r="C120" i="23"/>
  <c r="C121" i="23"/>
  <c r="C122" i="23"/>
  <c r="C123" i="23"/>
  <c r="C124" i="23"/>
  <c r="C125" i="23"/>
  <c r="C126" i="23"/>
  <c r="C127" i="23"/>
  <c r="C128" i="23"/>
  <c r="C129" i="23"/>
  <c r="C130" i="23"/>
  <c r="C131" i="23"/>
  <c r="C132" i="23"/>
  <c r="C133" i="23"/>
  <c r="C134" i="23"/>
  <c r="C135" i="23"/>
  <c r="C136" i="23"/>
  <c r="C137" i="23"/>
  <c r="C138" i="23"/>
  <c r="C139" i="23"/>
  <c r="C140" i="23"/>
  <c r="C141" i="23"/>
  <c r="C142" i="23"/>
  <c r="C143" i="23"/>
  <c r="C144" i="23"/>
  <c r="C145" i="23"/>
  <c r="C146" i="23"/>
  <c r="C147" i="23"/>
  <c r="C148" i="23"/>
  <c r="C149" i="23"/>
  <c r="C150" i="23"/>
  <c r="C151" i="23"/>
  <c r="C152" i="23"/>
  <c r="C153" i="23"/>
  <c r="C154" i="23"/>
  <c r="C155" i="23"/>
  <c r="C156" i="23"/>
  <c r="C157" i="23"/>
  <c r="C158" i="23"/>
  <c r="C159" i="23"/>
  <c r="C160" i="23"/>
  <c r="C161" i="23"/>
  <c r="C162" i="23"/>
  <c r="C163" i="23"/>
  <c r="C164" i="23"/>
  <c r="C165" i="23"/>
  <c r="B2" i="23"/>
  <c r="B3" i="23"/>
  <c r="B4" i="23"/>
  <c r="B5" i="23"/>
  <c r="B6" i="23"/>
  <c r="B7" i="23"/>
  <c r="B8" i="23"/>
  <c r="B9" i="23"/>
  <c r="B10" i="23"/>
  <c r="B11" i="23"/>
  <c r="B12" i="23"/>
  <c r="B13" i="23"/>
  <c r="B14" i="23"/>
  <c r="B15" i="23"/>
  <c r="B16" i="23"/>
  <c r="B17" i="23"/>
  <c r="B18" i="23"/>
  <c r="B19" i="23"/>
  <c r="B20" i="23"/>
  <c r="B21" i="23"/>
  <c r="B22" i="23"/>
  <c r="B23" i="23"/>
  <c r="B24" i="23"/>
  <c r="B25" i="23"/>
  <c r="B26" i="23"/>
  <c r="B27" i="23"/>
  <c r="B28" i="23"/>
  <c r="B29" i="23"/>
  <c r="B30" i="23"/>
  <c r="B31" i="23"/>
  <c r="B32" i="23"/>
  <c r="B33" i="23"/>
  <c r="B34" i="23"/>
  <c r="B35" i="23"/>
  <c r="B36" i="23"/>
  <c r="B37" i="23"/>
  <c r="B38" i="23"/>
  <c r="B39" i="23"/>
  <c r="B40" i="23"/>
  <c r="B41" i="23"/>
  <c r="B42" i="23"/>
  <c r="B43" i="23"/>
  <c r="B44" i="23"/>
  <c r="B45" i="23"/>
  <c r="B46" i="23"/>
  <c r="B47" i="23"/>
  <c r="B48" i="23"/>
  <c r="B49" i="23"/>
  <c r="B50" i="23"/>
  <c r="B51" i="23"/>
  <c r="B52" i="23"/>
  <c r="B53" i="23"/>
  <c r="B54" i="23"/>
  <c r="B55" i="23"/>
  <c r="B56" i="23"/>
  <c r="B57" i="23"/>
  <c r="B58" i="23"/>
  <c r="B59" i="23"/>
  <c r="B60" i="23"/>
  <c r="B61" i="23"/>
  <c r="B62" i="23"/>
  <c r="B63" i="23"/>
  <c r="B64" i="23"/>
  <c r="B65" i="23"/>
  <c r="B66" i="23"/>
  <c r="B67" i="23"/>
  <c r="B68" i="23"/>
  <c r="B69" i="23"/>
  <c r="B70" i="23"/>
  <c r="B71" i="23"/>
  <c r="B72" i="23"/>
  <c r="B73" i="23"/>
  <c r="B74" i="23"/>
  <c r="B75" i="23"/>
  <c r="B76" i="23"/>
  <c r="B77" i="23"/>
  <c r="B78" i="23"/>
  <c r="B79" i="23"/>
  <c r="B80" i="23"/>
  <c r="B81" i="23"/>
  <c r="B82" i="23"/>
  <c r="B83" i="23"/>
  <c r="B84" i="23"/>
  <c r="B85" i="23"/>
  <c r="B86" i="23"/>
  <c r="B87" i="23"/>
  <c r="B88" i="23"/>
  <c r="B89" i="23"/>
  <c r="B90" i="23"/>
  <c r="B91" i="23"/>
  <c r="B92" i="23"/>
  <c r="B93" i="23"/>
  <c r="B94" i="23"/>
  <c r="B95" i="23"/>
  <c r="B96" i="23"/>
  <c r="B97" i="23"/>
  <c r="B98" i="23"/>
  <c r="B99" i="23"/>
  <c r="B100" i="23"/>
  <c r="B101" i="23"/>
  <c r="B102" i="23"/>
  <c r="B103" i="23"/>
  <c r="B104" i="23"/>
  <c r="B105" i="23"/>
  <c r="B106" i="23"/>
  <c r="B107" i="23"/>
  <c r="B108" i="23"/>
  <c r="B109" i="23"/>
  <c r="B110" i="23"/>
  <c r="B111" i="23"/>
  <c r="B112" i="23"/>
  <c r="B113" i="23"/>
  <c r="B114" i="23"/>
  <c r="B115" i="23"/>
  <c r="B116" i="23"/>
  <c r="B117" i="23"/>
  <c r="B118" i="23"/>
  <c r="B119" i="23"/>
  <c r="B120" i="23"/>
  <c r="B121" i="23"/>
  <c r="B122" i="23"/>
  <c r="B123" i="23"/>
  <c r="B124" i="23"/>
  <c r="B125" i="23"/>
  <c r="B126" i="23"/>
  <c r="B127" i="23"/>
  <c r="B128" i="23"/>
  <c r="B129" i="23"/>
  <c r="B130" i="23"/>
  <c r="B131" i="23"/>
  <c r="B132" i="23"/>
  <c r="B133" i="23"/>
  <c r="B134" i="23"/>
  <c r="B135" i="23"/>
  <c r="B136" i="23"/>
  <c r="B137" i="23"/>
  <c r="B138" i="23"/>
  <c r="B139" i="23"/>
  <c r="B140" i="23"/>
  <c r="B141" i="23"/>
  <c r="B142" i="23"/>
  <c r="B143" i="23"/>
  <c r="B144" i="23"/>
  <c r="B145" i="23"/>
  <c r="B146" i="23"/>
  <c r="B147" i="23"/>
  <c r="B148" i="23"/>
  <c r="B149" i="23"/>
  <c r="B150" i="23"/>
  <c r="B151" i="23"/>
  <c r="B152" i="23"/>
  <c r="B153" i="23"/>
  <c r="B154" i="23"/>
  <c r="B155" i="23"/>
  <c r="B156" i="23"/>
  <c r="B157" i="23"/>
  <c r="B158" i="23"/>
  <c r="B159" i="23"/>
  <c r="B160" i="23"/>
  <c r="B161" i="23"/>
  <c r="B162" i="23"/>
  <c r="B163" i="23"/>
  <c r="B164" i="23"/>
  <c r="B165" i="23"/>
  <c r="A2" i="23"/>
  <c r="A3" i="23"/>
  <c r="A4" i="23"/>
  <c r="A5" i="23"/>
  <c r="A6" i="23"/>
  <c r="A7" i="23"/>
  <c r="A8" i="23"/>
  <c r="A9" i="23"/>
  <c r="A10" i="23"/>
  <c r="A11" i="23"/>
  <c r="A12" i="23"/>
  <c r="A13" i="23"/>
  <c r="A14" i="23"/>
  <c r="A15" i="23"/>
  <c r="A16" i="23"/>
  <c r="A17" i="23"/>
  <c r="A18" i="23"/>
  <c r="A19" i="23"/>
  <c r="A20" i="23"/>
  <c r="A21" i="23"/>
  <c r="A22" i="23"/>
  <c r="A23" i="23"/>
  <c r="A24" i="23"/>
  <c r="A25" i="23"/>
  <c r="A26" i="23"/>
  <c r="A27" i="23"/>
  <c r="A28" i="23"/>
  <c r="A29" i="23"/>
  <c r="A30" i="23"/>
  <c r="A31" i="23"/>
  <c r="A32" i="23"/>
  <c r="A33" i="23"/>
  <c r="A34" i="23"/>
  <c r="A35" i="23"/>
  <c r="A36" i="23"/>
  <c r="A37" i="23"/>
  <c r="A38" i="23"/>
  <c r="A39" i="23"/>
  <c r="A40" i="23"/>
  <c r="A41" i="23"/>
  <c r="A42" i="23"/>
  <c r="A43" i="23"/>
  <c r="A44" i="23"/>
  <c r="A45" i="23"/>
  <c r="A46" i="23"/>
  <c r="A47" i="23"/>
  <c r="A48" i="23"/>
  <c r="A49" i="23"/>
  <c r="A50" i="23"/>
  <c r="A51" i="23"/>
  <c r="A52" i="23"/>
  <c r="A53" i="23"/>
  <c r="A54" i="23"/>
  <c r="A55" i="23"/>
  <c r="A56" i="23"/>
  <c r="A57" i="23"/>
  <c r="A58" i="23"/>
  <c r="A59" i="23"/>
  <c r="A60" i="23"/>
  <c r="A61" i="23"/>
  <c r="A62" i="23"/>
  <c r="A63" i="23"/>
  <c r="A64" i="23"/>
  <c r="A65" i="23"/>
  <c r="A66" i="23"/>
  <c r="A67" i="23"/>
  <c r="A68" i="23"/>
  <c r="A69" i="23"/>
  <c r="A70" i="23"/>
  <c r="A71" i="23"/>
  <c r="A72" i="23"/>
  <c r="A73" i="23"/>
  <c r="A74" i="23"/>
  <c r="A75" i="23"/>
  <c r="A76" i="23"/>
  <c r="A77" i="23"/>
  <c r="A78" i="23"/>
  <c r="A79" i="23"/>
  <c r="A80" i="23"/>
  <c r="A81" i="23"/>
  <c r="A82" i="23"/>
  <c r="A83" i="23"/>
  <c r="A84" i="23"/>
  <c r="A85" i="23"/>
  <c r="A86" i="23"/>
  <c r="A87" i="23"/>
  <c r="A88" i="23"/>
  <c r="A89" i="23"/>
  <c r="A90" i="23"/>
  <c r="A91" i="23"/>
  <c r="A92" i="23"/>
  <c r="A93" i="23"/>
  <c r="A94" i="23"/>
  <c r="A95" i="23"/>
  <c r="A96" i="23"/>
  <c r="A97" i="23"/>
  <c r="A98" i="23"/>
  <c r="A99" i="23"/>
  <c r="A100" i="23"/>
  <c r="A101" i="23"/>
  <c r="A102" i="23"/>
  <c r="A103" i="23"/>
  <c r="A104" i="23"/>
  <c r="A105" i="23"/>
  <c r="A106" i="23"/>
  <c r="A107" i="23"/>
  <c r="A108" i="23"/>
  <c r="A109" i="23"/>
  <c r="A110" i="23"/>
  <c r="A111" i="23"/>
  <c r="A112" i="23"/>
  <c r="A113" i="23"/>
  <c r="A114" i="23"/>
  <c r="A115" i="23"/>
  <c r="A116" i="23"/>
  <c r="A117" i="23"/>
  <c r="A118" i="23"/>
  <c r="A119" i="23"/>
  <c r="A120" i="23"/>
  <c r="A121" i="23"/>
  <c r="A122" i="23"/>
  <c r="A123" i="23"/>
  <c r="A124" i="23"/>
  <c r="A125" i="23"/>
  <c r="A126" i="23"/>
  <c r="A127" i="23"/>
  <c r="A128" i="23"/>
  <c r="A129" i="23"/>
  <c r="A130" i="23"/>
  <c r="A131" i="23"/>
  <c r="A132" i="23"/>
  <c r="A133" i="23"/>
  <c r="A134" i="23"/>
  <c r="A135" i="23"/>
  <c r="A136" i="23"/>
  <c r="A137" i="23"/>
  <c r="A138" i="23"/>
  <c r="A139" i="23"/>
  <c r="A140" i="23"/>
  <c r="A141" i="23"/>
  <c r="A142" i="23"/>
  <c r="A143" i="23"/>
  <c r="A144" i="23"/>
  <c r="A145" i="23"/>
  <c r="A146" i="23"/>
  <c r="A147" i="23"/>
  <c r="A148" i="23"/>
  <c r="A149" i="23"/>
  <c r="A150" i="23"/>
  <c r="A151" i="23"/>
  <c r="A152" i="23"/>
  <c r="A153" i="23"/>
  <c r="A154" i="23"/>
  <c r="A155" i="23"/>
  <c r="A156" i="23"/>
  <c r="A157" i="23"/>
  <c r="A158" i="23"/>
  <c r="A159" i="23"/>
  <c r="A160" i="23"/>
  <c r="A161" i="23"/>
  <c r="A162" i="23"/>
  <c r="A163" i="23"/>
  <c r="A164" i="23"/>
  <c r="A165" i="23"/>
  <c r="F48" i="26"/>
  <c r="E2" i="26"/>
  <c r="E3" i="26"/>
  <c r="E4" i="26"/>
  <c r="E5" i="26"/>
  <c r="E6" i="26"/>
  <c r="E7" i="26"/>
  <c r="E8" i="26"/>
  <c r="E9" i="26"/>
  <c r="E10" i="26"/>
  <c r="E11" i="26"/>
  <c r="E12" i="26"/>
  <c r="E13" i="26"/>
  <c r="E14" i="26"/>
  <c r="E15" i="26"/>
  <c r="E16" i="26"/>
  <c r="E17" i="26"/>
  <c r="E18" i="26"/>
  <c r="E19" i="26"/>
  <c r="E20" i="26"/>
  <c r="E21" i="26"/>
  <c r="E22" i="26"/>
  <c r="E23" i="26"/>
  <c r="E24" i="26"/>
  <c r="E25" i="26"/>
  <c r="E26" i="26"/>
  <c r="E27" i="26"/>
  <c r="E28" i="26"/>
  <c r="E29" i="26"/>
  <c r="E30" i="26"/>
  <c r="E31" i="26"/>
  <c r="E32" i="26"/>
  <c r="E33" i="26"/>
  <c r="E34" i="26"/>
  <c r="E35" i="26"/>
  <c r="E36" i="26"/>
  <c r="E37" i="26"/>
  <c r="E38" i="26"/>
  <c r="E39" i="26"/>
  <c r="E40" i="26"/>
  <c r="E41" i="26"/>
  <c r="E42" i="26"/>
  <c r="E43" i="26"/>
  <c r="E44" i="26"/>
  <c r="E45" i="26"/>
  <c r="E46" i="26"/>
  <c r="E47" i="26"/>
  <c r="E48" i="26"/>
  <c r="E49" i="26"/>
  <c r="E50" i="26"/>
  <c r="E51" i="26"/>
  <c r="E52" i="26"/>
  <c r="E53" i="26"/>
  <c r="E54" i="26"/>
  <c r="E55" i="26"/>
  <c r="E56" i="26"/>
  <c r="E57" i="26"/>
  <c r="E58" i="26"/>
  <c r="E59" i="26"/>
  <c r="E60" i="26"/>
  <c r="E61" i="26"/>
  <c r="E62" i="26"/>
  <c r="E63" i="26"/>
  <c r="E64" i="26"/>
  <c r="E65" i="26"/>
  <c r="E66" i="26"/>
  <c r="E67" i="26"/>
  <c r="E68" i="26"/>
  <c r="E69" i="26"/>
  <c r="E70" i="26"/>
  <c r="E71" i="26"/>
  <c r="E72" i="26"/>
  <c r="E73" i="26"/>
  <c r="E74" i="26"/>
  <c r="E75" i="26"/>
  <c r="E76" i="26"/>
  <c r="E77" i="26"/>
  <c r="E78" i="26"/>
  <c r="E79" i="26"/>
  <c r="E80" i="26"/>
  <c r="E81" i="26"/>
  <c r="E82" i="26"/>
  <c r="E83" i="26"/>
  <c r="E84" i="26"/>
  <c r="E85" i="26"/>
  <c r="E86" i="26"/>
  <c r="E87" i="26"/>
  <c r="E88" i="26"/>
  <c r="E89" i="26"/>
  <c r="E90" i="26"/>
  <c r="E91" i="26"/>
  <c r="E92" i="26"/>
  <c r="E93" i="26"/>
  <c r="E94" i="26"/>
  <c r="E95" i="26"/>
  <c r="E96" i="26"/>
  <c r="E97" i="26"/>
  <c r="E98" i="26"/>
  <c r="E99" i="26"/>
  <c r="E100" i="26"/>
  <c r="E101" i="26"/>
  <c r="E102" i="26"/>
  <c r="E103" i="26"/>
  <c r="E104" i="26"/>
  <c r="E105" i="26"/>
  <c r="E106" i="26"/>
  <c r="E107" i="26"/>
  <c r="E108" i="26"/>
  <c r="E109" i="26"/>
  <c r="E110" i="26"/>
  <c r="E111" i="26"/>
  <c r="E112" i="26"/>
  <c r="E113" i="26"/>
  <c r="E114" i="26"/>
  <c r="E115" i="26"/>
  <c r="E116" i="26"/>
  <c r="E117" i="26"/>
  <c r="E118" i="26"/>
  <c r="E119" i="26"/>
  <c r="E120" i="26"/>
  <c r="E121" i="26"/>
  <c r="E122" i="26"/>
  <c r="E123" i="26"/>
  <c r="E124" i="26"/>
  <c r="E125" i="26"/>
  <c r="E126" i="26"/>
  <c r="E127" i="26"/>
  <c r="E128" i="26"/>
  <c r="E129" i="26"/>
  <c r="E130" i="26"/>
  <c r="E131" i="26"/>
  <c r="E132" i="26"/>
  <c r="E133" i="26"/>
  <c r="E134" i="26"/>
  <c r="E135" i="26"/>
  <c r="E136" i="26"/>
  <c r="E137" i="26"/>
  <c r="E138" i="26"/>
  <c r="E139" i="26"/>
  <c r="E140" i="26"/>
  <c r="E141" i="26"/>
  <c r="E142" i="26"/>
  <c r="E143" i="26"/>
  <c r="E144" i="26"/>
  <c r="E145" i="26"/>
  <c r="E146" i="26"/>
  <c r="E147" i="26"/>
  <c r="E148" i="26"/>
  <c r="E149" i="26"/>
  <c r="E150" i="26"/>
  <c r="E151" i="26"/>
  <c r="E152" i="26"/>
  <c r="E153" i="26"/>
  <c r="E154" i="26"/>
  <c r="E155" i="26"/>
  <c r="E156" i="26"/>
  <c r="E157" i="26"/>
  <c r="E158" i="26"/>
  <c r="E159" i="26"/>
  <c r="E160" i="26"/>
  <c r="E161" i="26"/>
  <c r="E162" i="26"/>
  <c r="E163" i="26"/>
  <c r="E164" i="26"/>
  <c r="E165" i="26"/>
  <c r="D2" i="26"/>
  <c r="D3" i="26"/>
  <c r="D4" i="26"/>
  <c r="D5" i="26"/>
  <c r="D6" i="26"/>
  <c r="D7" i="26"/>
  <c r="D8" i="26"/>
  <c r="D9" i="26"/>
  <c r="D10" i="26"/>
  <c r="D11" i="26"/>
  <c r="D12" i="26"/>
  <c r="D13" i="26"/>
  <c r="D14" i="26"/>
  <c r="D15" i="26"/>
  <c r="D16" i="26"/>
  <c r="D17" i="26"/>
  <c r="D18" i="26"/>
  <c r="D19" i="26"/>
  <c r="D20" i="26"/>
  <c r="D21" i="26"/>
  <c r="D22" i="26"/>
  <c r="D23" i="26"/>
  <c r="D24" i="26"/>
  <c r="D25" i="26"/>
  <c r="D26" i="26"/>
  <c r="D27" i="26"/>
  <c r="D28" i="26"/>
  <c r="D29" i="26"/>
  <c r="D30" i="26"/>
  <c r="D31" i="26"/>
  <c r="D32" i="26"/>
  <c r="D33" i="26"/>
  <c r="D34" i="26"/>
  <c r="D35" i="26"/>
  <c r="D36" i="26"/>
  <c r="D37" i="26"/>
  <c r="D38" i="26"/>
  <c r="D39" i="26"/>
  <c r="D40" i="26"/>
  <c r="D41" i="26"/>
  <c r="D42" i="26"/>
  <c r="D43" i="26"/>
  <c r="D44" i="26"/>
  <c r="D45" i="26"/>
  <c r="D46" i="26"/>
  <c r="D47" i="26"/>
  <c r="D48" i="26"/>
  <c r="D49" i="26"/>
  <c r="D50" i="26"/>
  <c r="D51" i="26"/>
  <c r="D52" i="26"/>
  <c r="D53" i="26"/>
  <c r="D54" i="26"/>
  <c r="D55" i="26"/>
  <c r="D56" i="26"/>
  <c r="D57" i="26"/>
  <c r="D58" i="26"/>
  <c r="D59" i="26"/>
  <c r="D60" i="26"/>
  <c r="D61" i="26"/>
  <c r="D62" i="26"/>
  <c r="D63" i="26"/>
  <c r="D64" i="26"/>
  <c r="D65" i="26"/>
  <c r="D66" i="26"/>
  <c r="D67" i="26"/>
  <c r="D68" i="26"/>
  <c r="D69" i="26"/>
  <c r="D70" i="26"/>
  <c r="D71" i="26"/>
  <c r="D72" i="26"/>
  <c r="D73" i="26"/>
  <c r="D74" i="26"/>
  <c r="D75" i="26"/>
  <c r="D76" i="26"/>
  <c r="D77" i="26"/>
  <c r="D78" i="26"/>
  <c r="D79" i="26"/>
  <c r="D80" i="26"/>
  <c r="D81" i="26"/>
  <c r="D82" i="26"/>
  <c r="D83" i="26"/>
  <c r="D84" i="26"/>
  <c r="D85" i="26"/>
  <c r="D86" i="26"/>
  <c r="D87" i="26"/>
  <c r="D88" i="26"/>
  <c r="D89" i="26"/>
  <c r="D90" i="26"/>
  <c r="D91" i="26"/>
  <c r="D92" i="26"/>
  <c r="D93" i="26"/>
  <c r="D94" i="26"/>
  <c r="D95" i="26"/>
  <c r="D96" i="26"/>
  <c r="D97" i="26"/>
  <c r="D98" i="26"/>
  <c r="D99" i="26"/>
  <c r="D100" i="26"/>
  <c r="D101" i="26"/>
  <c r="D102" i="26"/>
  <c r="D103" i="26"/>
  <c r="D104" i="26"/>
  <c r="D105" i="26"/>
  <c r="D106" i="26"/>
  <c r="D107" i="26"/>
  <c r="D108" i="26"/>
  <c r="D109" i="26"/>
  <c r="D110" i="26"/>
  <c r="D111" i="26"/>
  <c r="D112" i="26"/>
  <c r="D113" i="26"/>
  <c r="D114" i="26"/>
  <c r="D115" i="26"/>
  <c r="D116" i="26"/>
  <c r="D117" i="26"/>
  <c r="D118" i="26"/>
  <c r="D119" i="26"/>
  <c r="D120" i="26"/>
  <c r="D121" i="26"/>
  <c r="D122" i="26"/>
  <c r="D123" i="26"/>
  <c r="D124" i="26"/>
  <c r="D125" i="26"/>
  <c r="D126" i="26"/>
  <c r="D127" i="26"/>
  <c r="D128" i="26"/>
  <c r="D129" i="26"/>
  <c r="D130" i="26"/>
  <c r="D131" i="26"/>
  <c r="D132" i="26"/>
  <c r="D133" i="26"/>
  <c r="D134" i="26"/>
  <c r="D135" i="26"/>
  <c r="D136" i="26"/>
  <c r="D137" i="26"/>
  <c r="D138" i="26"/>
  <c r="D139" i="26"/>
  <c r="D140" i="26"/>
  <c r="D141" i="26"/>
  <c r="D142" i="26"/>
  <c r="D143" i="26"/>
  <c r="D144" i="26"/>
  <c r="D145" i="26"/>
  <c r="D146" i="26"/>
  <c r="D147" i="26"/>
  <c r="D148" i="26"/>
  <c r="D149" i="26"/>
  <c r="D150" i="26"/>
  <c r="D151" i="26"/>
  <c r="D152" i="26"/>
  <c r="D153" i="26"/>
  <c r="D154" i="26"/>
  <c r="D155" i="26"/>
  <c r="D156" i="26"/>
  <c r="D157" i="26"/>
  <c r="D158" i="26"/>
  <c r="D159" i="26"/>
  <c r="D160" i="26"/>
  <c r="D161" i="26"/>
  <c r="D162" i="26"/>
  <c r="D163" i="26"/>
  <c r="D164" i="26"/>
  <c r="D165" i="26"/>
  <c r="C2" i="26"/>
  <c r="C3" i="26"/>
  <c r="C4" i="26"/>
  <c r="C5" i="26"/>
  <c r="C6" i="26"/>
  <c r="C7" i="26"/>
  <c r="C8" i="26"/>
  <c r="C9" i="26"/>
  <c r="C10" i="26"/>
  <c r="C11" i="26"/>
  <c r="C12" i="26"/>
  <c r="C13" i="26"/>
  <c r="C14" i="26"/>
  <c r="C15" i="26"/>
  <c r="C16" i="26"/>
  <c r="C17" i="26"/>
  <c r="C18" i="26"/>
  <c r="C19" i="26"/>
  <c r="C20" i="26"/>
  <c r="C21" i="26"/>
  <c r="C22" i="26"/>
  <c r="C23" i="26"/>
  <c r="C24" i="26"/>
  <c r="C25" i="26"/>
  <c r="C26" i="26"/>
  <c r="C27" i="26"/>
  <c r="C28" i="26"/>
  <c r="C29" i="26"/>
  <c r="C30" i="26"/>
  <c r="C31" i="26"/>
  <c r="C32" i="26"/>
  <c r="C33" i="26"/>
  <c r="C34" i="26"/>
  <c r="C35" i="26"/>
  <c r="C36" i="26"/>
  <c r="C37" i="26"/>
  <c r="C38" i="26"/>
  <c r="C39" i="26"/>
  <c r="C40" i="26"/>
  <c r="C41" i="26"/>
  <c r="C42" i="26"/>
  <c r="C43" i="26"/>
  <c r="C44" i="26"/>
  <c r="C45" i="26"/>
  <c r="C46" i="26"/>
  <c r="C47" i="26"/>
  <c r="C48" i="26"/>
  <c r="C49" i="26"/>
  <c r="C50" i="26"/>
  <c r="C51" i="26"/>
  <c r="C52" i="26"/>
  <c r="C53" i="26"/>
  <c r="C54" i="26"/>
  <c r="C55" i="26"/>
  <c r="C56" i="26"/>
  <c r="C57" i="26"/>
  <c r="C58" i="26"/>
  <c r="C59" i="26"/>
  <c r="C60" i="26"/>
  <c r="C61" i="26"/>
  <c r="C62" i="26"/>
  <c r="C63" i="26"/>
  <c r="C64" i="26"/>
  <c r="C65" i="26"/>
  <c r="C66" i="26"/>
  <c r="C67" i="26"/>
  <c r="C68" i="26"/>
  <c r="C69" i="26"/>
  <c r="C70" i="26"/>
  <c r="C71" i="26"/>
  <c r="C72" i="26"/>
  <c r="C73" i="26"/>
  <c r="C74" i="26"/>
  <c r="C75" i="26"/>
  <c r="C76" i="26"/>
  <c r="C77" i="26"/>
  <c r="C78" i="26"/>
  <c r="C79" i="26"/>
  <c r="C80" i="26"/>
  <c r="C81" i="26"/>
  <c r="C82" i="26"/>
  <c r="C83" i="26"/>
  <c r="C84" i="26"/>
  <c r="C85" i="26"/>
  <c r="C86" i="26"/>
  <c r="C87" i="26"/>
  <c r="C88" i="26"/>
  <c r="C89" i="26"/>
  <c r="C90" i="26"/>
  <c r="C91" i="26"/>
  <c r="C92" i="26"/>
  <c r="C93" i="26"/>
  <c r="C94" i="26"/>
  <c r="C95" i="26"/>
  <c r="C96" i="26"/>
  <c r="C97" i="26"/>
  <c r="C98" i="26"/>
  <c r="C99" i="26"/>
  <c r="C100" i="26"/>
  <c r="C101" i="26"/>
  <c r="C102" i="26"/>
  <c r="C103" i="26"/>
  <c r="C104" i="26"/>
  <c r="C105" i="26"/>
  <c r="C106" i="26"/>
  <c r="C107" i="26"/>
  <c r="C108" i="26"/>
  <c r="C109" i="26"/>
  <c r="C110" i="26"/>
  <c r="C111" i="26"/>
  <c r="C112" i="26"/>
  <c r="C113" i="26"/>
  <c r="C114" i="26"/>
  <c r="C115" i="26"/>
  <c r="C116" i="26"/>
  <c r="C117" i="26"/>
  <c r="C118" i="26"/>
  <c r="C119" i="26"/>
  <c r="C120" i="26"/>
  <c r="C121" i="26"/>
  <c r="C122" i="26"/>
  <c r="C123" i="26"/>
  <c r="C124" i="26"/>
  <c r="C125" i="26"/>
  <c r="C126" i="26"/>
  <c r="C127" i="26"/>
  <c r="C128" i="26"/>
  <c r="C129" i="26"/>
  <c r="C130" i="26"/>
  <c r="C131" i="26"/>
  <c r="C132" i="26"/>
  <c r="C133" i="26"/>
  <c r="C134" i="26"/>
  <c r="C135" i="26"/>
  <c r="C136" i="26"/>
  <c r="C137" i="26"/>
  <c r="C138" i="26"/>
  <c r="C139" i="26"/>
  <c r="C140" i="26"/>
  <c r="C141" i="26"/>
  <c r="C142" i="26"/>
  <c r="C143" i="26"/>
  <c r="C144" i="26"/>
  <c r="C145" i="26"/>
  <c r="C146" i="26"/>
  <c r="C147" i="26"/>
  <c r="C148" i="26"/>
  <c r="C149" i="26"/>
  <c r="C150" i="26"/>
  <c r="C151" i="26"/>
  <c r="C152" i="26"/>
  <c r="C153" i="26"/>
  <c r="C154" i="26"/>
  <c r="C155" i="26"/>
  <c r="C156" i="26"/>
  <c r="C157" i="26"/>
  <c r="C158" i="26"/>
  <c r="C159" i="26"/>
  <c r="C160" i="26"/>
  <c r="C161" i="26"/>
  <c r="C162" i="26"/>
  <c r="C163" i="26"/>
  <c r="C164" i="26"/>
  <c r="C165" i="26"/>
  <c r="B2" i="26"/>
  <c r="B3" i="26"/>
  <c r="B4" i="26"/>
  <c r="B5" i="26"/>
  <c r="B6" i="26"/>
  <c r="B7" i="26"/>
  <c r="B8" i="26"/>
  <c r="B9" i="26"/>
  <c r="B10" i="26"/>
  <c r="B11" i="26"/>
  <c r="B12" i="26"/>
  <c r="B13" i="26"/>
  <c r="B14" i="26"/>
  <c r="B15" i="26"/>
  <c r="B16" i="26"/>
  <c r="B17" i="26"/>
  <c r="B18" i="26"/>
  <c r="B19" i="26"/>
  <c r="B20" i="26"/>
  <c r="B21" i="26"/>
  <c r="B22" i="26"/>
  <c r="B23" i="26"/>
  <c r="B24" i="26"/>
  <c r="B25" i="26"/>
  <c r="B26" i="26"/>
  <c r="B27" i="26"/>
  <c r="B28" i="26"/>
  <c r="B29" i="26"/>
  <c r="B30" i="26"/>
  <c r="B31" i="26"/>
  <c r="B32" i="26"/>
  <c r="B33" i="26"/>
  <c r="B34" i="26"/>
  <c r="B35" i="26"/>
  <c r="B36" i="26"/>
  <c r="B37" i="26"/>
  <c r="B38" i="26"/>
  <c r="B39" i="26"/>
  <c r="B40" i="26"/>
  <c r="B41" i="26"/>
  <c r="B42" i="26"/>
  <c r="B43" i="26"/>
  <c r="B44" i="26"/>
  <c r="B45" i="26"/>
  <c r="B46" i="26"/>
  <c r="B47" i="26"/>
  <c r="B48" i="26"/>
  <c r="B49" i="26"/>
  <c r="B50" i="26"/>
  <c r="B51" i="26"/>
  <c r="B52" i="26"/>
  <c r="B53" i="26"/>
  <c r="B54" i="26"/>
  <c r="B55" i="26"/>
  <c r="B56" i="26"/>
  <c r="B57" i="26"/>
  <c r="B58" i="26"/>
  <c r="B59" i="26"/>
  <c r="B60" i="26"/>
  <c r="B61" i="26"/>
  <c r="B62" i="26"/>
  <c r="B63" i="26"/>
  <c r="B64" i="26"/>
  <c r="B65" i="26"/>
  <c r="B66" i="26"/>
  <c r="B67" i="26"/>
  <c r="B68" i="26"/>
  <c r="B69" i="26"/>
  <c r="B70" i="26"/>
  <c r="B71" i="26"/>
  <c r="B72" i="26"/>
  <c r="B73" i="26"/>
  <c r="B74" i="26"/>
  <c r="B75" i="26"/>
  <c r="B76" i="26"/>
  <c r="B77" i="26"/>
  <c r="B78" i="26"/>
  <c r="B79" i="26"/>
  <c r="B80" i="26"/>
  <c r="B81" i="26"/>
  <c r="B82" i="26"/>
  <c r="B83" i="26"/>
  <c r="B84" i="26"/>
  <c r="B85" i="26"/>
  <c r="B86" i="26"/>
  <c r="B87" i="26"/>
  <c r="B88" i="26"/>
  <c r="B89" i="26"/>
  <c r="B90" i="26"/>
  <c r="B91" i="26"/>
  <c r="B92" i="26"/>
  <c r="B93" i="26"/>
  <c r="B94" i="26"/>
  <c r="B95" i="26"/>
  <c r="B96" i="26"/>
  <c r="B97" i="26"/>
  <c r="B98" i="26"/>
  <c r="B99" i="26"/>
  <c r="B100" i="26"/>
  <c r="B101" i="26"/>
  <c r="B102" i="26"/>
  <c r="B103" i="26"/>
  <c r="B104" i="26"/>
  <c r="B105" i="26"/>
  <c r="B106" i="26"/>
  <c r="B107" i="26"/>
  <c r="B108" i="26"/>
  <c r="B109" i="26"/>
  <c r="B110" i="26"/>
  <c r="B111" i="26"/>
  <c r="B112" i="26"/>
  <c r="B113" i="26"/>
  <c r="B114" i="26"/>
  <c r="B115" i="26"/>
  <c r="B116" i="26"/>
  <c r="B117" i="26"/>
  <c r="B118" i="26"/>
  <c r="B119" i="26"/>
  <c r="B120" i="26"/>
  <c r="B121" i="26"/>
  <c r="B122" i="26"/>
  <c r="B123" i="26"/>
  <c r="B124" i="26"/>
  <c r="B125" i="26"/>
  <c r="B126" i="26"/>
  <c r="B127" i="26"/>
  <c r="B128" i="26"/>
  <c r="B129" i="26"/>
  <c r="B130" i="26"/>
  <c r="B131" i="26"/>
  <c r="B132" i="26"/>
  <c r="B133" i="26"/>
  <c r="B134" i="26"/>
  <c r="B135" i="26"/>
  <c r="B136" i="26"/>
  <c r="B137" i="26"/>
  <c r="B138" i="26"/>
  <c r="B139" i="26"/>
  <c r="B140" i="26"/>
  <c r="B141" i="26"/>
  <c r="B142" i="26"/>
  <c r="B143" i="26"/>
  <c r="B144" i="26"/>
  <c r="B145" i="26"/>
  <c r="B146" i="26"/>
  <c r="B147" i="26"/>
  <c r="B148" i="26"/>
  <c r="B149" i="26"/>
  <c r="B150" i="26"/>
  <c r="B151" i="26"/>
  <c r="B152" i="26"/>
  <c r="B153" i="26"/>
  <c r="B154" i="26"/>
  <c r="B155" i="26"/>
  <c r="B156" i="26"/>
  <c r="B157" i="26"/>
  <c r="B158" i="26"/>
  <c r="B159" i="26"/>
  <c r="B160" i="26"/>
  <c r="B161" i="26"/>
  <c r="B162" i="26"/>
  <c r="B163" i="26"/>
  <c r="B164" i="26"/>
  <c r="B165" i="26"/>
  <c r="A2" i="26"/>
  <c r="A3" i="26"/>
  <c r="A4" i="26"/>
  <c r="A5" i="26"/>
  <c r="A6" i="26"/>
  <c r="A7" i="26"/>
  <c r="A8" i="26"/>
  <c r="A9" i="26"/>
  <c r="A10" i="26"/>
  <c r="A11" i="26"/>
  <c r="A12" i="26"/>
  <c r="A13" i="26"/>
  <c r="A14" i="26"/>
  <c r="A15" i="26"/>
  <c r="A16" i="26"/>
  <c r="A17" i="26"/>
  <c r="A18" i="26"/>
  <c r="A19" i="26"/>
  <c r="A20" i="26"/>
  <c r="A21" i="26"/>
  <c r="A22" i="26"/>
  <c r="A23" i="26"/>
  <c r="A24" i="26"/>
  <c r="A25" i="26"/>
  <c r="A26" i="26"/>
  <c r="A27" i="26"/>
  <c r="A28" i="26"/>
  <c r="A29" i="26"/>
  <c r="A30" i="26"/>
  <c r="A31" i="26"/>
  <c r="A32" i="26"/>
  <c r="A33" i="26"/>
  <c r="A34" i="26"/>
  <c r="A35" i="26"/>
  <c r="A36" i="26"/>
  <c r="A37" i="26"/>
  <c r="A38" i="26"/>
  <c r="A39" i="26"/>
  <c r="A40" i="26"/>
  <c r="A41" i="26"/>
  <c r="A42" i="26"/>
  <c r="A43" i="26"/>
  <c r="A44" i="26"/>
  <c r="A45" i="26"/>
  <c r="A46" i="26"/>
  <c r="A47" i="26"/>
  <c r="A48" i="26"/>
  <c r="A49" i="26"/>
  <c r="A50" i="26"/>
  <c r="A51" i="26"/>
  <c r="A52" i="26"/>
  <c r="A53" i="26"/>
  <c r="A54" i="26"/>
  <c r="A55" i="26"/>
  <c r="A56" i="26"/>
  <c r="A57" i="26"/>
  <c r="A58" i="26"/>
  <c r="A59" i="26"/>
  <c r="A60" i="26"/>
  <c r="A61" i="26"/>
  <c r="A62" i="26"/>
  <c r="A63" i="26"/>
  <c r="A64" i="26"/>
  <c r="A65" i="26"/>
  <c r="A66" i="26"/>
  <c r="A67" i="26"/>
  <c r="A68" i="26"/>
  <c r="A69" i="26"/>
  <c r="A70" i="26"/>
  <c r="A71" i="26"/>
  <c r="A72" i="26"/>
  <c r="A73" i="26"/>
  <c r="A74" i="26"/>
  <c r="A75" i="26"/>
  <c r="A76" i="26"/>
  <c r="A77" i="26"/>
  <c r="A78" i="26"/>
  <c r="A79" i="26"/>
  <c r="A80" i="26"/>
  <c r="A81" i="26"/>
  <c r="A82" i="26"/>
  <c r="A83" i="26"/>
  <c r="A84" i="26"/>
  <c r="A85" i="26"/>
  <c r="A86" i="26"/>
  <c r="A87" i="26"/>
  <c r="A88" i="26"/>
  <c r="A89" i="26"/>
  <c r="A90" i="26"/>
  <c r="A91" i="26"/>
  <c r="A92" i="26"/>
  <c r="A93" i="26"/>
  <c r="A94" i="26"/>
  <c r="A95" i="26"/>
  <c r="A96" i="26"/>
  <c r="A97" i="26"/>
  <c r="A98" i="26"/>
  <c r="A99" i="26"/>
  <c r="A100" i="26"/>
  <c r="A101" i="26"/>
  <c r="A102" i="26"/>
  <c r="A103" i="26"/>
  <c r="A104" i="26"/>
  <c r="A105" i="26"/>
  <c r="A106" i="26"/>
  <c r="A107" i="26"/>
  <c r="A108" i="26"/>
  <c r="A109" i="26"/>
  <c r="A110" i="26"/>
  <c r="A111" i="26"/>
  <c r="A112" i="26"/>
  <c r="A113" i="26"/>
  <c r="A114" i="26"/>
  <c r="A115" i="26"/>
  <c r="A116" i="26"/>
  <c r="A117" i="26"/>
  <c r="A118" i="26"/>
  <c r="A119" i="26"/>
  <c r="A120" i="26"/>
  <c r="A121" i="26"/>
  <c r="A122" i="26"/>
  <c r="A123" i="26"/>
  <c r="A124" i="26"/>
  <c r="A125" i="26"/>
  <c r="A126" i="26"/>
  <c r="A127" i="26"/>
  <c r="A128" i="26"/>
  <c r="A129" i="26"/>
  <c r="A130" i="26"/>
  <c r="A131" i="26"/>
  <c r="A132" i="26"/>
  <c r="A133" i="26"/>
  <c r="A134" i="26"/>
  <c r="A135" i="26"/>
  <c r="A136" i="26"/>
  <c r="A137" i="26"/>
  <c r="A138" i="26"/>
  <c r="A139" i="26"/>
  <c r="A140" i="26"/>
  <c r="A141" i="26"/>
  <c r="A142" i="26"/>
  <c r="A143" i="26"/>
  <c r="A144" i="26"/>
  <c r="A145" i="26"/>
  <c r="A146" i="26"/>
  <c r="A147" i="26"/>
  <c r="A148" i="26"/>
  <c r="A149" i="26"/>
  <c r="A150" i="26"/>
  <c r="A151" i="26"/>
  <c r="A152" i="26"/>
  <c r="A153" i="26"/>
  <c r="A154" i="26"/>
  <c r="A155" i="26"/>
  <c r="A156" i="26"/>
  <c r="A157" i="26"/>
  <c r="A158" i="26"/>
  <c r="A159" i="26"/>
  <c r="A160" i="26"/>
  <c r="A161" i="26"/>
  <c r="A162" i="26"/>
  <c r="A163" i="26"/>
  <c r="A164" i="26"/>
  <c r="A165" i="26"/>
  <c r="E2" i="25"/>
  <c r="E3" i="25"/>
  <c r="E4" i="25"/>
  <c r="E5" i="25"/>
  <c r="E6" i="25"/>
  <c r="E7" i="25"/>
  <c r="E8" i="25"/>
  <c r="E9" i="25"/>
  <c r="E10" i="25"/>
  <c r="E11" i="25"/>
  <c r="E12" i="25"/>
  <c r="E13" i="25"/>
  <c r="E14" i="25"/>
  <c r="E15" i="25"/>
  <c r="E16" i="25"/>
  <c r="E17" i="25"/>
  <c r="E18" i="25"/>
  <c r="E19" i="25"/>
  <c r="E20" i="25"/>
  <c r="E21" i="25"/>
  <c r="E22" i="25"/>
  <c r="E23" i="25"/>
  <c r="E24" i="25"/>
  <c r="E25" i="25"/>
  <c r="E26" i="25"/>
  <c r="E27" i="25"/>
  <c r="E28" i="25"/>
  <c r="E29" i="25"/>
  <c r="E30" i="25"/>
  <c r="E31" i="25"/>
  <c r="E32" i="25"/>
  <c r="E33" i="25"/>
  <c r="E34" i="25"/>
  <c r="E35" i="25"/>
  <c r="E36" i="25"/>
  <c r="E37" i="25"/>
  <c r="E38" i="25"/>
  <c r="E39" i="25"/>
  <c r="E40" i="25"/>
  <c r="E41" i="25"/>
  <c r="E42" i="25"/>
  <c r="E43" i="25"/>
  <c r="E44" i="25"/>
  <c r="E45" i="25"/>
  <c r="E46" i="25"/>
  <c r="E47" i="25"/>
  <c r="E48" i="25"/>
  <c r="E49" i="25"/>
  <c r="E50" i="25"/>
  <c r="E51" i="25"/>
  <c r="E52" i="25"/>
  <c r="E53" i="25"/>
  <c r="E54" i="25"/>
  <c r="E55" i="25"/>
  <c r="E56" i="25"/>
  <c r="E57" i="25"/>
  <c r="E58" i="25"/>
  <c r="E59" i="25"/>
  <c r="E60" i="25"/>
  <c r="E61" i="25"/>
  <c r="E62" i="25"/>
  <c r="E63" i="25"/>
  <c r="E64" i="25"/>
  <c r="E65" i="25"/>
  <c r="E66" i="25"/>
  <c r="E67" i="25"/>
  <c r="E68" i="25"/>
  <c r="E69" i="25"/>
  <c r="E70" i="25"/>
  <c r="E71" i="25"/>
  <c r="E72" i="25"/>
  <c r="E73" i="25"/>
  <c r="E74" i="25"/>
  <c r="E75" i="25"/>
  <c r="E76" i="25"/>
  <c r="E77" i="25"/>
  <c r="E78" i="25"/>
  <c r="E79" i="25"/>
  <c r="E80" i="25"/>
  <c r="E81" i="25"/>
  <c r="E82" i="25"/>
  <c r="E83" i="25"/>
  <c r="E84" i="25"/>
  <c r="E85" i="25"/>
  <c r="E86" i="25"/>
  <c r="E87" i="25"/>
  <c r="E88" i="25"/>
  <c r="E89" i="25"/>
  <c r="E90" i="25"/>
  <c r="E91" i="25"/>
  <c r="E92" i="25"/>
  <c r="E93" i="25"/>
  <c r="E94" i="25"/>
  <c r="E95" i="25"/>
  <c r="E96" i="25"/>
  <c r="E97" i="25"/>
  <c r="E98" i="25"/>
  <c r="E99" i="25"/>
  <c r="E100" i="25"/>
  <c r="E101" i="25"/>
  <c r="E102" i="25"/>
  <c r="E103" i="25"/>
  <c r="E104" i="25"/>
  <c r="E105" i="25"/>
  <c r="E106" i="25"/>
  <c r="E107" i="25"/>
  <c r="E108" i="25"/>
  <c r="E109" i="25"/>
  <c r="E110" i="25"/>
  <c r="E111" i="25"/>
  <c r="E112" i="25"/>
  <c r="E113" i="25"/>
  <c r="E114" i="25"/>
  <c r="E115" i="25"/>
  <c r="E116" i="25"/>
  <c r="E117" i="25"/>
  <c r="E118" i="25"/>
  <c r="E119" i="25"/>
  <c r="E120" i="25"/>
  <c r="E121" i="25"/>
  <c r="E122" i="25"/>
  <c r="E123" i="25"/>
  <c r="E124" i="25"/>
  <c r="E125" i="25"/>
  <c r="E126" i="25"/>
  <c r="E127" i="25"/>
  <c r="E128" i="25"/>
  <c r="E129" i="25"/>
  <c r="E130" i="25"/>
  <c r="E131" i="25"/>
  <c r="E132" i="25"/>
  <c r="E133" i="25"/>
  <c r="E134" i="25"/>
  <c r="E135" i="25"/>
  <c r="E136" i="25"/>
  <c r="E137" i="25"/>
  <c r="E138" i="25"/>
  <c r="E139" i="25"/>
  <c r="E140" i="25"/>
  <c r="E141" i="25"/>
  <c r="E142" i="25"/>
  <c r="E143" i="25"/>
  <c r="E144" i="25"/>
  <c r="E145" i="25"/>
  <c r="E146" i="25"/>
  <c r="E147" i="25"/>
  <c r="E148" i="25"/>
  <c r="E149" i="25"/>
  <c r="E150" i="25"/>
  <c r="E151" i="25"/>
  <c r="E152" i="25"/>
  <c r="E153" i="25"/>
  <c r="E154" i="25"/>
  <c r="E155" i="25"/>
  <c r="E156" i="25"/>
  <c r="E157" i="25"/>
  <c r="E158" i="25"/>
  <c r="E159" i="25"/>
  <c r="E160" i="25"/>
  <c r="E161" i="25"/>
  <c r="E162" i="25"/>
  <c r="E163" i="25"/>
  <c r="E164" i="25"/>
  <c r="E165" i="25"/>
  <c r="D2" i="25"/>
  <c r="D3" i="25"/>
  <c r="D4" i="25"/>
  <c r="D5" i="25"/>
  <c r="D6" i="25"/>
  <c r="D7" i="25"/>
  <c r="D8" i="25"/>
  <c r="D9" i="25"/>
  <c r="D10" i="25"/>
  <c r="D11" i="25"/>
  <c r="D12" i="25"/>
  <c r="D13" i="25"/>
  <c r="D14" i="25"/>
  <c r="D15" i="25"/>
  <c r="D16" i="25"/>
  <c r="D17" i="25"/>
  <c r="D18" i="25"/>
  <c r="D19" i="25"/>
  <c r="D20" i="25"/>
  <c r="D21" i="25"/>
  <c r="D22" i="25"/>
  <c r="D23" i="25"/>
  <c r="D24" i="25"/>
  <c r="D25" i="25"/>
  <c r="D26" i="25"/>
  <c r="D27" i="25"/>
  <c r="D28" i="25"/>
  <c r="D29" i="25"/>
  <c r="D30" i="25"/>
  <c r="D31" i="25"/>
  <c r="D32" i="25"/>
  <c r="D33" i="25"/>
  <c r="D34" i="25"/>
  <c r="D35" i="25"/>
  <c r="D36" i="25"/>
  <c r="D37" i="25"/>
  <c r="D38" i="25"/>
  <c r="D39" i="25"/>
  <c r="D40" i="25"/>
  <c r="D41" i="25"/>
  <c r="D42" i="25"/>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108" i="25"/>
  <c r="D109" i="25"/>
  <c r="D110" i="25"/>
  <c r="D111" i="25"/>
  <c r="D112" i="25"/>
  <c r="D113" i="25"/>
  <c r="D114" i="25"/>
  <c r="D115" i="25"/>
  <c r="D116" i="25"/>
  <c r="D117" i="25"/>
  <c r="D118" i="25"/>
  <c r="D119" i="25"/>
  <c r="D120" i="25"/>
  <c r="D121" i="25"/>
  <c r="D122" i="25"/>
  <c r="D123" i="25"/>
  <c r="D124" i="25"/>
  <c r="D125" i="25"/>
  <c r="D126" i="25"/>
  <c r="D127" i="25"/>
  <c r="D128" i="25"/>
  <c r="D129" i="25"/>
  <c r="D130" i="25"/>
  <c r="D131" i="25"/>
  <c r="D132" i="25"/>
  <c r="D133" i="25"/>
  <c r="D134" i="25"/>
  <c r="D135" i="25"/>
  <c r="D136" i="25"/>
  <c r="D137" i="25"/>
  <c r="D138" i="25"/>
  <c r="D139" i="25"/>
  <c r="D140" i="25"/>
  <c r="D141" i="25"/>
  <c r="D142" i="25"/>
  <c r="D143" i="25"/>
  <c r="D144" i="25"/>
  <c r="D145" i="25"/>
  <c r="D146" i="25"/>
  <c r="D147" i="25"/>
  <c r="D148" i="25"/>
  <c r="D149" i="25"/>
  <c r="D150" i="25"/>
  <c r="D151" i="25"/>
  <c r="D152" i="25"/>
  <c r="D153" i="25"/>
  <c r="D154" i="25"/>
  <c r="D155" i="25"/>
  <c r="D156" i="25"/>
  <c r="D157" i="25"/>
  <c r="D158" i="25"/>
  <c r="D159" i="25"/>
  <c r="D160" i="25"/>
  <c r="D161" i="25"/>
  <c r="D162" i="25"/>
  <c r="D163" i="25"/>
  <c r="D164" i="25"/>
  <c r="D165" i="25"/>
  <c r="C2" i="25"/>
  <c r="C3" i="25"/>
  <c r="C4" i="25"/>
  <c r="C5" i="25"/>
  <c r="C6" i="25"/>
  <c r="C7" i="25"/>
  <c r="C8" i="25"/>
  <c r="C9" i="25"/>
  <c r="C10" i="25"/>
  <c r="C11" i="25"/>
  <c r="C12" i="25"/>
  <c r="C13" i="25"/>
  <c r="C14" i="25"/>
  <c r="C15" i="25"/>
  <c r="C16" i="25"/>
  <c r="C17" i="25"/>
  <c r="C18" i="25"/>
  <c r="C19" i="25"/>
  <c r="C20" i="25"/>
  <c r="C21" i="25"/>
  <c r="C22" i="25"/>
  <c r="C23" i="25"/>
  <c r="C24" i="25"/>
  <c r="C25" i="25"/>
  <c r="C26" i="25"/>
  <c r="C27" i="25"/>
  <c r="C28" i="25"/>
  <c r="C29" i="25"/>
  <c r="C30" i="25"/>
  <c r="C31" i="25"/>
  <c r="C32" i="25"/>
  <c r="C33" i="25"/>
  <c r="C34" i="25"/>
  <c r="C35" i="25"/>
  <c r="C36" i="25"/>
  <c r="C37" i="25"/>
  <c r="C38" i="25"/>
  <c r="C39" i="25"/>
  <c r="C40" i="25"/>
  <c r="C41" i="25"/>
  <c r="C42" i="25"/>
  <c r="C43" i="25"/>
  <c r="C44" i="25"/>
  <c r="C45" i="25"/>
  <c r="C46" i="25"/>
  <c r="C47" i="25"/>
  <c r="C48" i="25"/>
  <c r="C49" i="25"/>
  <c r="C50" i="25"/>
  <c r="C51" i="25"/>
  <c r="C52" i="25"/>
  <c r="C53" i="25"/>
  <c r="C54" i="25"/>
  <c r="C55" i="25"/>
  <c r="C56" i="25"/>
  <c r="C57" i="25"/>
  <c r="C58" i="25"/>
  <c r="C59" i="25"/>
  <c r="C60" i="25"/>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108" i="25"/>
  <c r="C109" i="25"/>
  <c r="C110" i="25"/>
  <c r="C111" i="25"/>
  <c r="C112" i="25"/>
  <c r="C113" i="25"/>
  <c r="C114" i="25"/>
  <c r="C115" i="25"/>
  <c r="C116" i="25"/>
  <c r="C117" i="25"/>
  <c r="C118" i="25"/>
  <c r="C119" i="25"/>
  <c r="C120" i="25"/>
  <c r="C121" i="25"/>
  <c r="C122" i="25"/>
  <c r="C123" i="25"/>
  <c r="C124" i="25"/>
  <c r="C125" i="25"/>
  <c r="C126" i="25"/>
  <c r="C127" i="25"/>
  <c r="C128" i="25"/>
  <c r="C129" i="25"/>
  <c r="C130" i="25"/>
  <c r="C131" i="25"/>
  <c r="C132" i="25"/>
  <c r="C133" i="25"/>
  <c r="C134" i="25"/>
  <c r="C135" i="25"/>
  <c r="C136" i="25"/>
  <c r="C137" i="25"/>
  <c r="C138" i="25"/>
  <c r="C139" i="25"/>
  <c r="C140" i="25"/>
  <c r="C141" i="25"/>
  <c r="C142" i="25"/>
  <c r="C143" i="25"/>
  <c r="C144" i="25"/>
  <c r="C145" i="25"/>
  <c r="C146" i="25"/>
  <c r="C147" i="25"/>
  <c r="C148" i="25"/>
  <c r="C149" i="25"/>
  <c r="C150" i="25"/>
  <c r="C151" i="25"/>
  <c r="C152" i="25"/>
  <c r="C153" i="25"/>
  <c r="C154" i="25"/>
  <c r="C155" i="25"/>
  <c r="C156" i="25"/>
  <c r="C157" i="25"/>
  <c r="C158" i="25"/>
  <c r="C159" i="25"/>
  <c r="C160" i="25"/>
  <c r="C161" i="25"/>
  <c r="C162" i="25"/>
  <c r="C163" i="25"/>
  <c r="C164" i="25"/>
  <c r="C165"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D2" i="24"/>
  <c r="D3" i="24"/>
  <c r="D4" i="24"/>
  <c r="D5" i="24"/>
  <c r="D6" i="24"/>
  <c r="D7" i="24"/>
  <c r="D8" i="24"/>
  <c r="D9" i="24"/>
  <c r="D10" i="24"/>
  <c r="D11" i="24"/>
  <c r="D12" i="24"/>
  <c r="D13" i="24"/>
  <c r="D14" i="24"/>
  <c r="D15" i="24"/>
  <c r="D16" i="24"/>
  <c r="D17" i="24"/>
  <c r="D18" i="24"/>
  <c r="D19" i="24"/>
  <c r="D20" i="24"/>
  <c r="D21" i="24"/>
  <c r="D22" i="24"/>
  <c r="D23" i="24"/>
  <c r="D24" i="24"/>
  <c r="D25" i="24"/>
  <c r="D26" i="24"/>
  <c r="D27" i="24"/>
  <c r="D28" i="24"/>
  <c r="D29" i="24"/>
  <c r="D30" i="24"/>
  <c r="D31" i="24"/>
  <c r="D32" i="24"/>
  <c r="D33" i="24"/>
  <c r="D34" i="24"/>
  <c r="D35" i="24"/>
  <c r="D36" i="24"/>
  <c r="D37" i="24"/>
  <c r="D38" i="24"/>
  <c r="D39" i="24"/>
  <c r="D40" i="24"/>
  <c r="D41" i="24"/>
  <c r="D42" i="24"/>
  <c r="D43" i="24"/>
  <c r="D44" i="24"/>
  <c r="D45" i="24"/>
  <c r="D46" i="24"/>
  <c r="D47" i="24"/>
  <c r="D48" i="24"/>
  <c r="D49" i="24"/>
  <c r="D50" i="24"/>
  <c r="D51" i="24"/>
  <c r="D52" i="24"/>
  <c r="D53" i="24"/>
  <c r="D54" i="24"/>
  <c r="D55" i="24"/>
  <c r="D56" i="24"/>
  <c r="D57" i="24"/>
  <c r="D58" i="24"/>
  <c r="D59" i="24"/>
  <c r="D60" i="24"/>
  <c r="D61" i="24"/>
  <c r="D62" i="24"/>
  <c r="D63" i="24"/>
  <c r="D64" i="24"/>
  <c r="D65" i="24"/>
  <c r="D66" i="24"/>
  <c r="D67" i="24"/>
  <c r="D68" i="24"/>
  <c r="D69" i="24"/>
  <c r="D70" i="24"/>
  <c r="D71" i="24"/>
  <c r="D72" i="24"/>
  <c r="D73" i="24"/>
  <c r="D74" i="24"/>
  <c r="D75" i="24"/>
  <c r="D76" i="24"/>
  <c r="D77" i="24"/>
  <c r="D78" i="24"/>
  <c r="D79" i="24"/>
  <c r="D80" i="24"/>
  <c r="D81" i="24"/>
  <c r="D82" i="24"/>
  <c r="D83" i="24"/>
  <c r="D84" i="24"/>
  <c r="D85" i="24"/>
  <c r="D86" i="24"/>
  <c r="D87" i="24"/>
  <c r="D88" i="24"/>
  <c r="D89" i="24"/>
  <c r="D90" i="24"/>
  <c r="D91" i="24"/>
  <c r="D92" i="24"/>
  <c r="D93" i="24"/>
  <c r="D94" i="24"/>
  <c r="D95" i="24"/>
  <c r="D96" i="24"/>
  <c r="D97" i="24"/>
  <c r="D98" i="24"/>
  <c r="D99" i="24"/>
  <c r="D100" i="24"/>
  <c r="D101" i="24"/>
  <c r="D102" i="24"/>
  <c r="D103" i="24"/>
  <c r="D104" i="24"/>
  <c r="D105" i="24"/>
  <c r="D106" i="24"/>
  <c r="D107" i="24"/>
  <c r="D108" i="24"/>
  <c r="D109" i="24"/>
  <c r="D110" i="24"/>
  <c r="D111" i="24"/>
  <c r="D112" i="24"/>
  <c r="D113" i="24"/>
  <c r="D114" i="24"/>
  <c r="D115" i="24"/>
  <c r="D116" i="24"/>
  <c r="D117" i="24"/>
  <c r="D118" i="24"/>
  <c r="D119" i="24"/>
  <c r="D120" i="24"/>
  <c r="D121" i="24"/>
  <c r="D122" i="24"/>
  <c r="D123" i="24"/>
  <c r="D124" i="24"/>
  <c r="D125" i="24"/>
  <c r="D126" i="24"/>
  <c r="D127" i="24"/>
  <c r="D128" i="24"/>
  <c r="D129" i="24"/>
  <c r="D130" i="24"/>
  <c r="D131" i="24"/>
  <c r="D132" i="24"/>
  <c r="D133" i="24"/>
  <c r="D134" i="24"/>
  <c r="D135" i="24"/>
  <c r="D136" i="24"/>
  <c r="D137" i="24"/>
  <c r="D138" i="24"/>
  <c r="D139" i="24"/>
  <c r="D140" i="24"/>
  <c r="D141" i="24"/>
  <c r="D142" i="24"/>
  <c r="D143" i="24"/>
  <c r="D144" i="24"/>
  <c r="D145" i="24"/>
  <c r="D146" i="24"/>
  <c r="D147" i="24"/>
  <c r="D148" i="24"/>
  <c r="D149" i="24"/>
  <c r="D150" i="24"/>
  <c r="D151" i="24"/>
  <c r="D152" i="24"/>
  <c r="D153" i="24"/>
  <c r="D154" i="24"/>
  <c r="D155" i="24"/>
  <c r="D156" i="24"/>
  <c r="D157" i="24"/>
  <c r="D158" i="24"/>
  <c r="D159" i="24"/>
  <c r="D160" i="24"/>
  <c r="D161" i="24"/>
  <c r="D162" i="24"/>
  <c r="D163" i="24"/>
  <c r="D164" i="24"/>
  <c r="D165" i="24"/>
  <c r="C2" i="24"/>
  <c r="C3" i="24"/>
  <c r="C4" i="24"/>
  <c r="C5" i="24"/>
  <c r="C6" i="24"/>
  <c r="C7" i="24"/>
  <c r="C8" i="24"/>
  <c r="C9" i="24"/>
  <c r="C10" i="24"/>
  <c r="C11" i="24"/>
  <c r="C12" i="24"/>
  <c r="C13" i="24"/>
  <c r="C14" i="24"/>
  <c r="C15" i="24"/>
  <c r="C16" i="24"/>
  <c r="C17" i="24"/>
  <c r="C18" i="24"/>
  <c r="C19" i="24"/>
  <c r="C20" i="24"/>
  <c r="C21" i="24"/>
  <c r="C22" i="24"/>
  <c r="C23" i="24"/>
  <c r="C24" i="24"/>
  <c r="C25" i="24"/>
  <c r="C26" i="24"/>
  <c r="C27" i="24"/>
  <c r="C28" i="24"/>
  <c r="C29" i="24"/>
  <c r="C30" i="24"/>
  <c r="C31" i="24"/>
  <c r="C32" i="24"/>
  <c r="C33" i="24"/>
  <c r="C34" i="24"/>
  <c r="C35" i="24"/>
  <c r="C36" i="24"/>
  <c r="C37" i="24"/>
  <c r="C38" i="24"/>
  <c r="C39" i="24"/>
  <c r="C40" i="24"/>
  <c r="C41" i="24"/>
  <c r="C42" i="24"/>
  <c r="C43" i="24"/>
  <c r="C44" i="24"/>
  <c r="C45" i="24"/>
  <c r="C46" i="24"/>
  <c r="C47" i="24"/>
  <c r="C48" i="24"/>
  <c r="C49" i="24"/>
  <c r="C50" i="24"/>
  <c r="C51" i="24"/>
  <c r="C52" i="24"/>
  <c r="C53" i="24"/>
  <c r="C54" i="24"/>
  <c r="C55" i="24"/>
  <c r="C56" i="24"/>
  <c r="C57" i="24"/>
  <c r="C58" i="24"/>
  <c r="C59" i="24"/>
  <c r="C60" i="24"/>
  <c r="C61" i="24"/>
  <c r="C62" i="24"/>
  <c r="C63" i="24"/>
  <c r="C64" i="24"/>
  <c r="C65" i="24"/>
  <c r="C66" i="24"/>
  <c r="C67" i="24"/>
  <c r="C68" i="24"/>
  <c r="C69" i="24"/>
  <c r="C70" i="24"/>
  <c r="C71" i="24"/>
  <c r="C72" i="24"/>
  <c r="C73" i="24"/>
  <c r="C74" i="24"/>
  <c r="C75" i="24"/>
  <c r="C76" i="24"/>
  <c r="C77" i="24"/>
  <c r="C78" i="24"/>
  <c r="C79" i="24"/>
  <c r="C80" i="24"/>
  <c r="C81" i="24"/>
  <c r="C82" i="24"/>
  <c r="C83" i="24"/>
  <c r="C84" i="24"/>
  <c r="C85" i="24"/>
  <c r="C86" i="24"/>
  <c r="C87" i="24"/>
  <c r="C88" i="24"/>
  <c r="C89" i="24"/>
  <c r="C90" i="24"/>
  <c r="C91" i="24"/>
  <c r="C92" i="24"/>
  <c r="C93" i="24"/>
  <c r="C94" i="24"/>
  <c r="C95" i="24"/>
  <c r="C96" i="24"/>
  <c r="C97" i="24"/>
  <c r="C98" i="24"/>
  <c r="C99" i="24"/>
  <c r="C100" i="24"/>
  <c r="C101" i="24"/>
  <c r="C102" i="24"/>
  <c r="C103" i="24"/>
  <c r="C104" i="24"/>
  <c r="C105" i="24"/>
  <c r="C106" i="24"/>
  <c r="C107" i="24"/>
  <c r="C108" i="24"/>
  <c r="C109" i="24"/>
  <c r="C110" i="24"/>
  <c r="C111" i="24"/>
  <c r="C112" i="24"/>
  <c r="C113" i="24"/>
  <c r="C114" i="24"/>
  <c r="C115" i="24"/>
  <c r="C116" i="24"/>
  <c r="C117" i="24"/>
  <c r="C118" i="24"/>
  <c r="C119" i="24"/>
  <c r="C120" i="24"/>
  <c r="C121" i="24"/>
  <c r="C122" i="24"/>
  <c r="C123" i="24"/>
  <c r="C124" i="24"/>
  <c r="C125" i="24"/>
  <c r="C126" i="24"/>
  <c r="C127" i="24"/>
  <c r="C128" i="24"/>
  <c r="C129" i="24"/>
  <c r="C130" i="24"/>
  <c r="C131" i="24"/>
  <c r="C132" i="24"/>
  <c r="C133" i="24"/>
  <c r="C134" i="24"/>
  <c r="C135" i="24"/>
  <c r="C136" i="24"/>
  <c r="C137" i="24"/>
  <c r="C138" i="24"/>
  <c r="C139" i="24"/>
  <c r="C140" i="24"/>
  <c r="C141" i="24"/>
  <c r="C142" i="24"/>
  <c r="C143" i="24"/>
  <c r="C144" i="24"/>
  <c r="C145" i="24"/>
  <c r="C146" i="24"/>
  <c r="C147" i="24"/>
  <c r="C148" i="24"/>
  <c r="C149" i="24"/>
  <c r="C150" i="24"/>
  <c r="C151" i="24"/>
  <c r="C152" i="24"/>
  <c r="C153" i="24"/>
  <c r="C154" i="24"/>
  <c r="C155" i="24"/>
  <c r="C156" i="24"/>
  <c r="C157" i="24"/>
  <c r="C158" i="24"/>
  <c r="C159" i="24"/>
  <c r="C160" i="24"/>
  <c r="C161" i="24"/>
  <c r="C162" i="24"/>
  <c r="C163" i="24"/>
  <c r="C164" i="24"/>
  <c r="C165" i="24"/>
  <c r="B2" i="24"/>
  <c r="B3" i="24"/>
  <c r="B4" i="24"/>
  <c r="B5" i="24"/>
  <c r="B6" i="24"/>
  <c r="B7" i="24"/>
  <c r="B8" i="24"/>
  <c r="B9" i="24"/>
  <c r="B10" i="24"/>
  <c r="B11" i="24"/>
  <c r="B12" i="24"/>
  <c r="B13" i="24"/>
  <c r="B14" i="24"/>
  <c r="B15" i="24"/>
  <c r="B16" i="24"/>
  <c r="B17" i="24"/>
  <c r="B18" i="24"/>
  <c r="B19" i="24"/>
  <c r="B20" i="24"/>
  <c r="B21" i="24"/>
  <c r="B22" i="24"/>
  <c r="B23" i="24"/>
  <c r="B24" i="24"/>
  <c r="B25" i="24"/>
  <c r="B26" i="24"/>
  <c r="B27" i="24"/>
  <c r="B28" i="24"/>
  <c r="B29" i="24"/>
  <c r="B30" i="24"/>
  <c r="B31" i="24"/>
  <c r="B32" i="24"/>
  <c r="B33" i="24"/>
  <c r="B34" i="24"/>
  <c r="B35" i="24"/>
  <c r="B36" i="24"/>
  <c r="B37" i="24"/>
  <c r="B38" i="24"/>
  <c r="B39" i="24"/>
  <c r="B40" i="24"/>
  <c r="B41" i="24"/>
  <c r="B42" i="24"/>
  <c r="B43" i="24"/>
  <c r="B44" i="24"/>
  <c r="B45" i="24"/>
  <c r="B46" i="24"/>
  <c r="B47" i="24"/>
  <c r="B48" i="24"/>
  <c r="B49" i="24"/>
  <c r="B50" i="24"/>
  <c r="B51" i="24"/>
  <c r="B52" i="24"/>
  <c r="B53" i="24"/>
  <c r="B54" i="24"/>
  <c r="B55" i="24"/>
  <c r="B56" i="24"/>
  <c r="B57" i="24"/>
  <c r="B58" i="24"/>
  <c r="B59" i="24"/>
  <c r="B60" i="24"/>
  <c r="B61" i="24"/>
  <c r="B62" i="24"/>
  <c r="B63" i="24"/>
  <c r="B64" i="24"/>
  <c r="B65" i="24"/>
  <c r="B66" i="24"/>
  <c r="B67" i="24"/>
  <c r="B68" i="24"/>
  <c r="B69" i="24"/>
  <c r="B70" i="24"/>
  <c r="B71" i="24"/>
  <c r="B72" i="24"/>
  <c r="B73" i="24"/>
  <c r="B74" i="24"/>
  <c r="B75" i="24"/>
  <c r="B76" i="24"/>
  <c r="B77" i="24"/>
  <c r="B78" i="24"/>
  <c r="B79" i="24"/>
  <c r="B80" i="24"/>
  <c r="B81" i="24"/>
  <c r="B82" i="24"/>
  <c r="B83" i="24"/>
  <c r="B84" i="24"/>
  <c r="B85" i="24"/>
  <c r="B86" i="24"/>
  <c r="B87" i="24"/>
  <c r="B88" i="24"/>
  <c r="B89" i="24"/>
  <c r="B90" i="24"/>
  <c r="B91" i="24"/>
  <c r="B92" i="24"/>
  <c r="B93" i="24"/>
  <c r="B94" i="24"/>
  <c r="B95" i="24"/>
  <c r="B96" i="24"/>
  <c r="B97" i="24"/>
  <c r="B98" i="24"/>
  <c r="B99" i="24"/>
  <c r="B100" i="24"/>
  <c r="B101" i="24"/>
  <c r="B102" i="24"/>
  <c r="B103" i="24"/>
  <c r="B104" i="24"/>
  <c r="B105" i="24"/>
  <c r="B106" i="24"/>
  <c r="B107" i="24"/>
  <c r="B108" i="24"/>
  <c r="B109" i="24"/>
  <c r="B110" i="24"/>
  <c r="B111" i="24"/>
  <c r="B112" i="24"/>
  <c r="B113" i="24"/>
  <c r="B114" i="24"/>
  <c r="B115" i="24"/>
  <c r="B116" i="24"/>
  <c r="B117" i="24"/>
  <c r="B118" i="24"/>
  <c r="B119" i="24"/>
  <c r="B120" i="24"/>
  <c r="B121" i="24"/>
  <c r="B122" i="24"/>
  <c r="B123" i="24"/>
  <c r="B124" i="24"/>
  <c r="B125" i="24"/>
  <c r="B126" i="24"/>
  <c r="B127" i="24"/>
  <c r="B128" i="24"/>
  <c r="B129" i="24"/>
  <c r="B130" i="24"/>
  <c r="B131" i="24"/>
  <c r="B132" i="24"/>
  <c r="B133" i="24"/>
  <c r="B134" i="24"/>
  <c r="B135" i="24"/>
  <c r="B136" i="24"/>
  <c r="B137" i="24"/>
  <c r="B138" i="24"/>
  <c r="B139" i="24"/>
  <c r="B140" i="24"/>
  <c r="B141" i="24"/>
  <c r="B142" i="24"/>
  <c r="B143" i="24"/>
  <c r="B144" i="24"/>
  <c r="B145" i="24"/>
  <c r="B146" i="24"/>
  <c r="B147" i="24"/>
  <c r="B148" i="24"/>
  <c r="B149" i="24"/>
  <c r="B150" i="24"/>
  <c r="B151" i="24"/>
  <c r="B152" i="24"/>
  <c r="B153" i="24"/>
  <c r="B154" i="24"/>
  <c r="B155" i="24"/>
  <c r="B156" i="24"/>
  <c r="B157" i="24"/>
  <c r="B158" i="24"/>
  <c r="B159" i="24"/>
  <c r="B160" i="24"/>
  <c r="B161" i="24"/>
  <c r="B162" i="24"/>
  <c r="B163" i="24"/>
  <c r="B164" i="24"/>
  <c r="B165" i="24"/>
  <c r="A2" i="24"/>
  <c r="A3" i="24"/>
  <c r="A4" i="24"/>
  <c r="A5" i="24"/>
  <c r="A6" i="24"/>
  <c r="A7" i="24"/>
  <c r="A8" i="24"/>
  <c r="A9" i="24"/>
  <c r="A10" i="24"/>
  <c r="A11" i="24"/>
  <c r="A12" i="24"/>
  <c r="A13" i="24"/>
  <c r="A14" i="24"/>
  <c r="A15" i="24"/>
  <c r="A16" i="24"/>
  <c r="A17" i="24"/>
  <c r="A18" i="24"/>
  <c r="A19" i="24"/>
  <c r="A20" i="24"/>
  <c r="A21" i="24"/>
  <c r="A22" i="24"/>
  <c r="A23" i="24"/>
  <c r="A24" i="24"/>
  <c r="A25" i="24"/>
  <c r="A26" i="24"/>
  <c r="A27" i="24"/>
  <c r="A28" i="24"/>
  <c r="A29" i="24"/>
  <c r="A30" i="24"/>
  <c r="A31" i="24"/>
  <c r="A32" i="24"/>
  <c r="A33" i="24"/>
  <c r="A34" i="24"/>
  <c r="A35" i="24"/>
  <c r="A36" i="24"/>
  <c r="A37" i="24"/>
  <c r="A38" i="24"/>
  <c r="A39" i="24"/>
  <c r="A40" i="24"/>
  <c r="A41" i="24"/>
  <c r="A42" i="24"/>
  <c r="A43" i="24"/>
  <c r="A44" i="24"/>
  <c r="A45" i="24"/>
  <c r="A46" i="24"/>
  <c r="A47" i="24"/>
  <c r="A48" i="24"/>
  <c r="A49" i="24"/>
  <c r="A50" i="24"/>
  <c r="A51" i="24"/>
  <c r="A52" i="24"/>
  <c r="A53" i="24"/>
  <c r="A54" i="24"/>
  <c r="A55" i="24"/>
  <c r="A56" i="24"/>
  <c r="A57" i="24"/>
  <c r="A58" i="24"/>
  <c r="A59" i="24"/>
  <c r="A60" i="24"/>
  <c r="A61" i="24"/>
  <c r="A62" i="24"/>
  <c r="A63" i="24"/>
  <c r="A64" i="24"/>
  <c r="A65" i="24"/>
  <c r="A66" i="24"/>
  <c r="A67" i="24"/>
  <c r="A68" i="24"/>
  <c r="A69" i="24"/>
  <c r="A70" i="24"/>
  <c r="A71" i="24"/>
  <c r="A72" i="24"/>
  <c r="A73" i="24"/>
  <c r="A74" i="24"/>
  <c r="A75" i="24"/>
  <c r="A76" i="24"/>
  <c r="A77" i="24"/>
  <c r="A78" i="24"/>
  <c r="A79" i="24"/>
  <c r="A80" i="24"/>
  <c r="A81" i="24"/>
  <c r="A82" i="24"/>
  <c r="A83" i="24"/>
  <c r="A84" i="24"/>
  <c r="A85" i="24"/>
  <c r="A86" i="24"/>
  <c r="A87" i="24"/>
  <c r="A88" i="24"/>
  <c r="A89" i="24"/>
  <c r="A90" i="24"/>
  <c r="A91" i="24"/>
  <c r="A92" i="24"/>
  <c r="A93" i="24"/>
  <c r="A94" i="24"/>
  <c r="A95" i="24"/>
  <c r="A96" i="24"/>
  <c r="A97" i="24"/>
  <c r="A98" i="24"/>
  <c r="A99" i="24"/>
  <c r="A100" i="24"/>
  <c r="A101" i="24"/>
  <c r="A102" i="24"/>
  <c r="A103" i="24"/>
  <c r="A104" i="24"/>
  <c r="A105" i="24"/>
  <c r="A106" i="24"/>
  <c r="A107" i="24"/>
  <c r="A108" i="24"/>
  <c r="A109" i="24"/>
  <c r="A110" i="24"/>
  <c r="A111" i="24"/>
  <c r="A112" i="24"/>
  <c r="A113" i="24"/>
  <c r="A114" i="24"/>
  <c r="A115" i="24"/>
  <c r="A116" i="24"/>
  <c r="A117" i="24"/>
  <c r="A118" i="24"/>
  <c r="A119" i="24"/>
  <c r="A120" i="24"/>
  <c r="A121" i="24"/>
  <c r="A122" i="24"/>
  <c r="A123" i="24"/>
  <c r="A124" i="24"/>
  <c r="A125" i="24"/>
  <c r="A126" i="24"/>
  <c r="A127" i="24"/>
  <c r="A128" i="24"/>
  <c r="A129" i="24"/>
  <c r="A130" i="24"/>
  <c r="A131" i="24"/>
  <c r="A132" i="24"/>
  <c r="A133" i="24"/>
  <c r="A134" i="24"/>
  <c r="A135" i="24"/>
  <c r="A136" i="24"/>
  <c r="A137" i="24"/>
  <c r="A138" i="24"/>
  <c r="A139" i="24"/>
  <c r="A140" i="24"/>
  <c r="A141" i="24"/>
  <c r="A142" i="24"/>
  <c r="A143" i="24"/>
  <c r="A144" i="24"/>
  <c r="A145" i="24"/>
  <c r="A146" i="24"/>
  <c r="A147" i="24"/>
  <c r="A148" i="24"/>
  <c r="A149" i="24"/>
  <c r="A150" i="24"/>
  <c r="A151" i="24"/>
  <c r="A152" i="24"/>
  <c r="A153" i="24"/>
  <c r="A154" i="24"/>
  <c r="A155" i="24"/>
  <c r="A156" i="24"/>
  <c r="A157" i="24"/>
  <c r="A158" i="24"/>
  <c r="A159" i="24"/>
  <c r="A160" i="24"/>
  <c r="A161" i="24"/>
  <c r="A162" i="24"/>
  <c r="A163" i="24"/>
  <c r="A164" i="24"/>
  <c r="A165" i="24"/>
  <c r="D2" i="27"/>
  <c r="D3" i="27"/>
  <c r="D4" i="27"/>
  <c r="D5" i="27"/>
  <c r="D6" i="27"/>
  <c r="D7" i="27"/>
  <c r="D8" i="27"/>
  <c r="D9" i="27"/>
  <c r="D10" i="27"/>
  <c r="D11" i="27"/>
  <c r="D12" i="27"/>
  <c r="D13" i="27"/>
  <c r="D14" i="27"/>
  <c r="D15" i="27"/>
  <c r="D16" i="27"/>
  <c r="D17" i="27"/>
  <c r="D18" i="27"/>
  <c r="D19" i="27"/>
  <c r="D20" i="27"/>
  <c r="D21" i="27"/>
  <c r="D22" i="27"/>
  <c r="D23" i="27"/>
  <c r="D24" i="27"/>
  <c r="D25" i="27"/>
  <c r="D26" i="27"/>
  <c r="D27" i="27"/>
  <c r="D28" i="27"/>
  <c r="D29" i="27"/>
  <c r="D30" i="27"/>
  <c r="D31" i="27"/>
  <c r="D32" i="27"/>
  <c r="D33" i="27"/>
  <c r="D34" i="27"/>
  <c r="D35" i="27"/>
  <c r="D36" i="27"/>
  <c r="D37" i="27"/>
  <c r="D38" i="27"/>
  <c r="D39" i="27"/>
  <c r="D40" i="27"/>
  <c r="D41" i="27"/>
  <c r="D42" i="27"/>
  <c r="D43" i="27"/>
  <c r="D44" i="27"/>
  <c r="D45" i="27"/>
  <c r="D46" i="27"/>
  <c r="D47" i="27"/>
  <c r="D48" i="27"/>
  <c r="D49" i="27"/>
  <c r="D50" i="27"/>
  <c r="D51" i="27"/>
  <c r="D52" i="27"/>
  <c r="D53" i="27"/>
  <c r="D54" i="27"/>
  <c r="D55" i="27"/>
  <c r="D56" i="27"/>
  <c r="D57" i="27"/>
  <c r="D58" i="27"/>
  <c r="D59" i="27"/>
  <c r="D60" i="27"/>
  <c r="D61" i="27"/>
  <c r="D62" i="27"/>
  <c r="D63" i="27"/>
  <c r="D64" i="27"/>
  <c r="D65" i="27"/>
  <c r="D66" i="27"/>
  <c r="D67" i="27"/>
  <c r="D68" i="27"/>
  <c r="D69" i="27"/>
  <c r="D70" i="27"/>
  <c r="D71" i="27"/>
  <c r="D72" i="27"/>
  <c r="D73" i="27"/>
  <c r="D74" i="27"/>
  <c r="D75" i="27"/>
  <c r="D76" i="27"/>
  <c r="D77" i="27"/>
  <c r="D78" i="27"/>
  <c r="D79" i="27"/>
  <c r="D80" i="27"/>
  <c r="D81" i="27"/>
  <c r="D82" i="27"/>
  <c r="D83" i="27"/>
  <c r="D84" i="27"/>
  <c r="D85" i="27"/>
  <c r="D86" i="27"/>
  <c r="D87" i="27"/>
  <c r="D88" i="27"/>
  <c r="D89" i="27"/>
  <c r="D90" i="27"/>
  <c r="D91" i="27"/>
  <c r="D92" i="27"/>
  <c r="D93" i="27"/>
  <c r="D94" i="27"/>
  <c r="D95" i="27"/>
  <c r="D96" i="27"/>
  <c r="D97" i="27"/>
  <c r="D98" i="27"/>
  <c r="D99" i="27"/>
  <c r="D100" i="27"/>
  <c r="D101" i="27"/>
  <c r="D102" i="27"/>
  <c r="D103" i="27"/>
  <c r="D104" i="27"/>
  <c r="D105" i="27"/>
  <c r="D106" i="27"/>
  <c r="D107" i="27"/>
  <c r="D108" i="27"/>
  <c r="D109" i="27"/>
  <c r="D110" i="27"/>
  <c r="D111" i="27"/>
  <c r="D112" i="27"/>
  <c r="D113" i="27"/>
  <c r="D114" i="27"/>
  <c r="D115" i="27"/>
  <c r="D116" i="27"/>
  <c r="D117" i="27"/>
  <c r="D118" i="27"/>
  <c r="D119" i="27"/>
  <c r="D120" i="27"/>
  <c r="D121" i="27"/>
  <c r="D122" i="27"/>
  <c r="D123" i="27"/>
  <c r="D124" i="27"/>
  <c r="D125" i="27"/>
  <c r="D126" i="27"/>
  <c r="D127" i="27"/>
  <c r="D128" i="27"/>
  <c r="D129" i="27"/>
  <c r="D130" i="27"/>
  <c r="D131" i="27"/>
  <c r="D132" i="27"/>
  <c r="D133" i="27"/>
  <c r="D134" i="27"/>
  <c r="D135" i="27"/>
  <c r="D136" i="27"/>
  <c r="D137" i="27"/>
  <c r="D138" i="27"/>
  <c r="D139" i="27"/>
  <c r="D140" i="27"/>
  <c r="D141" i="27"/>
  <c r="D142" i="27"/>
  <c r="D143" i="27"/>
  <c r="D144" i="27"/>
  <c r="D145" i="27"/>
  <c r="D146" i="27"/>
  <c r="D147" i="27"/>
  <c r="D148" i="27"/>
  <c r="D149" i="27"/>
  <c r="D150" i="27"/>
  <c r="D151" i="27"/>
  <c r="D152" i="27"/>
  <c r="D153" i="27"/>
  <c r="D154" i="27"/>
  <c r="D155" i="27"/>
  <c r="D156" i="27"/>
  <c r="D157" i="27"/>
  <c r="D158" i="27"/>
  <c r="D159" i="27"/>
  <c r="D160" i="27"/>
  <c r="D161" i="27"/>
  <c r="D162" i="27"/>
  <c r="D163" i="27"/>
  <c r="D164" i="27"/>
  <c r="D165" i="27"/>
  <c r="C2" i="27"/>
  <c r="C3" i="27"/>
  <c r="C4" i="27"/>
  <c r="C5" i="27"/>
  <c r="C6" i="27"/>
  <c r="C7" i="27"/>
  <c r="C8" i="27"/>
  <c r="C9" i="27"/>
  <c r="C10" i="27"/>
  <c r="C11" i="27"/>
  <c r="C12" i="27"/>
  <c r="C13" i="27"/>
  <c r="C14" i="27"/>
  <c r="C15" i="27"/>
  <c r="C16" i="27"/>
  <c r="C17" i="27"/>
  <c r="C18" i="27"/>
  <c r="C19" i="27"/>
  <c r="C20" i="27"/>
  <c r="C21" i="27"/>
  <c r="C22" i="27"/>
  <c r="C23" i="27"/>
  <c r="C24" i="27"/>
  <c r="C25" i="27"/>
  <c r="C26" i="27"/>
  <c r="C27" i="27"/>
  <c r="C28" i="27"/>
  <c r="C29" i="27"/>
  <c r="C30" i="27"/>
  <c r="C31" i="27"/>
  <c r="C32" i="27"/>
  <c r="C33" i="27"/>
  <c r="C34" i="27"/>
  <c r="C35" i="27"/>
  <c r="C36" i="27"/>
  <c r="C37" i="27"/>
  <c r="C38" i="27"/>
  <c r="C39" i="27"/>
  <c r="C40" i="27"/>
  <c r="C41" i="27"/>
  <c r="C42" i="27"/>
  <c r="C43" i="27"/>
  <c r="C44" i="27"/>
  <c r="C45" i="27"/>
  <c r="C46" i="27"/>
  <c r="C47" i="27"/>
  <c r="C48" i="27"/>
  <c r="C49" i="27"/>
  <c r="C50" i="27"/>
  <c r="C51" i="27"/>
  <c r="C52" i="27"/>
  <c r="C53" i="27"/>
  <c r="C54" i="27"/>
  <c r="C55" i="27"/>
  <c r="C56" i="27"/>
  <c r="C57" i="27"/>
  <c r="C58" i="27"/>
  <c r="C59" i="27"/>
  <c r="C60" i="27"/>
  <c r="C61" i="27"/>
  <c r="C62" i="27"/>
  <c r="C63" i="27"/>
  <c r="C64" i="27"/>
  <c r="C65" i="27"/>
  <c r="C66" i="27"/>
  <c r="C67" i="27"/>
  <c r="C68" i="27"/>
  <c r="C69" i="27"/>
  <c r="C70" i="27"/>
  <c r="C71" i="27"/>
  <c r="C72" i="27"/>
  <c r="C73" i="27"/>
  <c r="C74" i="27"/>
  <c r="C75" i="27"/>
  <c r="C76" i="27"/>
  <c r="C77" i="27"/>
  <c r="C78" i="27"/>
  <c r="C79" i="27"/>
  <c r="C80" i="27"/>
  <c r="C81" i="27"/>
  <c r="C82" i="27"/>
  <c r="C83" i="27"/>
  <c r="C84" i="27"/>
  <c r="C85" i="27"/>
  <c r="C86" i="27"/>
  <c r="C87" i="27"/>
  <c r="C88" i="27"/>
  <c r="C89" i="27"/>
  <c r="C90" i="27"/>
  <c r="C91" i="27"/>
  <c r="C92" i="27"/>
  <c r="C93" i="27"/>
  <c r="C94" i="27"/>
  <c r="C95" i="27"/>
  <c r="C96" i="27"/>
  <c r="C97" i="27"/>
  <c r="C98" i="27"/>
  <c r="C99" i="27"/>
  <c r="C100" i="27"/>
  <c r="C101" i="27"/>
  <c r="C102" i="27"/>
  <c r="C103" i="27"/>
  <c r="C104" i="27"/>
  <c r="C105" i="27"/>
  <c r="C106" i="27"/>
  <c r="C107" i="27"/>
  <c r="C108" i="27"/>
  <c r="C109" i="27"/>
  <c r="C110" i="27"/>
  <c r="C111" i="27"/>
  <c r="C112" i="27"/>
  <c r="C113" i="27"/>
  <c r="C114" i="27"/>
  <c r="C115" i="27"/>
  <c r="C116" i="27"/>
  <c r="C117" i="27"/>
  <c r="C118" i="27"/>
  <c r="C119" i="27"/>
  <c r="C120" i="27"/>
  <c r="C121" i="27"/>
  <c r="C122" i="27"/>
  <c r="C123" i="27"/>
  <c r="C124" i="27"/>
  <c r="C125" i="27"/>
  <c r="C126" i="27"/>
  <c r="C127" i="27"/>
  <c r="C128" i="27"/>
  <c r="C129" i="27"/>
  <c r="C130" i="27"/>
  <c r="C131" i="27"/>
  <c r="C132" i="27"/>
  <c r="C133" i="27"/>
  <c r="C134" i="27"/>
  <c r="C135" i="27"/>
  <c r="C136" i="27"/>
  <c r="C137" i="27"/>
  <c r="C138" i="27"/>
  <c r="C139" i="27"/>
  <c r="C140" i="27"/>
  <c r="C141" i="27"/>
  <c r="C142" i="27"/>
  <c r="C143" i="27"/>
  <c r="C144" i="27"/>
  <c r="C145" i="27"/>
  <c r="C146" i="27"/>
  <c r="C147" i="27"/>
  <c r="C148" i="27"/>
  <c r="C149" i="27"/>
  <c r="C150" i="27"/>
  <c r="C151" i="27"/>
  <c r="C152" i="27"/>
  <c r="C153" i="27"/>
  <c r="C154" i="27"/>
  <c r="C155" i="27"/>
  <c r="C156" i="27"/>
  <c r="C157" i="27"/>
  <c r="C158" i="27"/>
  <c r="C159" i="27"/>
  <c r="C160" i="27"/>
  <c r="C161" i="27"/>
  <c r="C162" i="27"/>
  <c r="C163" i="27"/>
  <c r="C164" i="27"/>
  <c r="C165" i="27"/>
  <c r="B2" i="27"/>
  <c r="B3" i="27"/>
  <c r="B4" i="27"/>
  <c r="B5" i="27"/>
  <c r="B6" i="27"/>
  <c r="B7" i="27"/>
  <c r="B8" i="27"/>
  <c r="B9" i="27"/>
  <c r="B10" i="27"/>
  <c r="B11" i="27"/>
  <c r="B12" i="27"/>
  <c r="B13" i="27"/>
  <c r="B14" i="27"/>
  <c r="B15" i="27"/>
  <c r="B16" i="27"/>
  <c r="B17" i="27"/>
  <c r="B18" i="27"/>
  <c r="B19" i="27"/>
  <c r="B20" i="27"/>
  <c r="B21" i="27"/>
  <c r="B22" i="27"/>
  <c r="B23" i="27"/>
  <c r="B24" i="27"/>
  <c r="B25" i="27"/>
  <c r="B26" i="27"/>
  <c r="B27" i="27"/>
  <c r="B28" i="27"/>
  <c r="B29" i="27"/>
  <c r="B30" i="27"/>
  <c r="B31" i="27"/>
  <c r="B32" i="27"/>
  <c r="B33" i="27"/>
  <c r="B34" i="27"/>
  <c r="B35" i="27"/>
  <c r="B36" i="27"/>
  <c r="B37" i="27"/>
  <c r="B38" i="27"/>
  <c r="B39" i="27"/>
  <c r="B40" i="27"/>
  <c r="B41" i="27"/>
  <c r="B42" i="27"/>
  <c r="B43" i="27"/>
  <c r="B44" i="27"/>
  <c r="B45" i="27"/>
  <c r="B46" i="27"/>
  <c r="B47" i="27"/>
  <c r="B48" i="27"/>
  <c r="B49" i="27"/>
  <c r="B50" i="27"/>
  <c r="B51" i="27"/>
  <c r="B52" i="27"/>
  <c r="B53" i="27"/>
  <c r="B54" i="27"/>
  <c r="B55" i="27"/>
  <c r="B56" i="27"/>
  <c r="B57" i="27"/>
  <c r="B58" i="27"/>
  <c r="B59" i="27"/>
  <c r="B60" i="27"/>
  <c r="B61" i="27"/>
  <c r="B62" i="27"/>
  <c r="B63" i="27"/>
  <c r="B64" i="27"/>
  <c r="B65" i="27"/>
  <c r="B66" i="27"/>
  <c r="B67" i="27"/>
  <c r="B68" i="27"/>
  <c r="B69" i="27"/>
  <c r="B70" i="27"/>
  <c r="B71" i="27"/>
  <c r="B72" i="27"/>
  <c r="B73" i="27"/>
  <c r="B74" i="27"/>
  <c r="B75" i="27"/>
  <c r="B76" i="27"/>
  <c r="B77" i="27"/>
  <c r="B78" i="27"/>
  <c r="B79" i="27"/>
  <c r="B80" i="27"/>
  <c r="B81" i="27"/>
  <c r="B82" i="27"/>
  <c r="B83" i="27"/>
  <c r="B84" i="27"/>
  <c r="B85" i="27"/>
  <c r="B86" i="27"/>
  <c r="B87" i="27"/>
  <c r="B88" i="27"/>
  <c r="B89" i="27"/>
  <c r="B90" i="27"/>
  <c r="B91" i="27"/>
  <c r="B92" i="27"/>
  <c r="B93" i="27"/>
  <c r="B94" i="27"/>
  <c r="B95" i="27"/>
  <c r="B96" i="27"/>
  <c r="B97" i="27"/>
  <c r="B98" i="27"/>
  <c r="B99" i="27"/>
  <c r="B100" i="27"/>
  <c r="B101" i="27"/>
  <c r="B102" i="27"/>
  <c r="B103" i="27"/>
  <c r="B104" i="27"/>
  <c r="B105" i="27"/>
  <c r="B106" i="27"/>
  <c r="B107" i="27"/>
  <c r="B108" i="27"/>
  <c r="B109" i="27"/>
  <c r="B110" i="27"/>
  <c r="B111" i="27"/>
  <c r="B112" i="27"/>
  <c r="B113" i="27"/>
  <c r="B114" i="27"/>
  <c r="B115" i="27"/>
  <c r="B116" i="27"/>
  <c r="B117" i="27"/>
  <c r="B118" i="27"/>
  <c r="B119" i="27"/>
  <c r="B120" i="27"/>
  <c r="B121" i="27"/>
  <c r="B122" i="27"/>
  <c r="B123" i="27"/>
  <c r="B124" i="27"/>
  <c r="B125" i="27"/>
  <c r="B126" i="27"/>
  <c r="B127" i="27"/>
  <c r="B128" i="27"/>
  <c r="B129" i="27"/>
  <c r="B130" i="27"/>
  <c r="B131" i="27"/>
  <c r="B132" i="27"/>
  <c r="B133" i="27"/>
  <c r="B134" i="27"/>
  <c r="B135" i="27"/>
  <c r="B136" i="27"/>
  <c r="B137" i="27"/>
  <c r="B138" i="27"/>
  <c r="B139" i="27"/>
  <c r="B140" i="27"/>
  <c r="B141" i="27"/>
  <c r="B142" i="27"/>
  <c r="B143" i="27"/>
  <c r="B144" i="27"/>
  <c r="B145" i="27"/>
  <c r="B146" i="27"/>
  <c r="B147" i="27"/>
  <c r="B148" i="27"/>
  <c r="B149" i="27"/>
  <c r="B150" i="27"/>
  <c r="B151" i="27"/>
  <c r="B152" i="27"/>
  <c r="B153" i="27"/>
  <c r="B154" i="27"/>
  <c r="B155" i="27"/>
  <c r="B156" i="27"/>
  <c r="B157" i="27"/>
  <c r="B158" i="27"/>
  <c r="B159" i="27"/>
  <c r="B160" i="27"/>
  <c r="B161" i="27"/>
  <c r="B162" i="27"/>
  <c r="B163" i="27"/>
  <c r="B164" i="27"/>
  <c r="B165" i="27"/>
  <c r="A2" i="27"/>
  <c r="A3" i="27"/>
  <c r="A4" i="27"/>
  <c r="A5" i="27"/>
  <c r="A6" i="27"/>
  <c r="A7" i="27"/>
  <c r="A8" i="27"/>
  <c r="A9" i="27"/>
  <c r="A10" i="27"/>
  <c r="A11" i="27"/>
  <c r="A12" i="27"/>
  <c r="A13" i="27"/>
  <c r="A14" i="27"/>
  <c r="A15" i="27"/>
  <c r="A16" i="27"/>
  <c r="A17" i="27"/>
  <c r="A18" i="27"/>
  <c r="A19" i="27"/>
  <c r="A20" i="27"/>
  <c r="A21" i="27"/>
  <c r="A22" i="27"/>
  <c r="A23" i="27"/>
  <c r="A24" i="27"/>
  <c r="A25" i="27"/>
  <c r="A26" i="27"/>
  <c r="A27" i="27"/>
  <c r="A28" i="27"/>
  <c r="A29" i="27"/>
  <c r="A30" i="27"/>
  <c r="A31" i="27"/>
  <c r="A32" i="27"/>
  <c r="A33" i="27"/>
  <c r="A34" i="27"/>
  <c r="A35" i="27"/>
  <c r="A36" i="27"/>
  <c r="A37" i="27"/>
  <c r="A38" i="27"/>
  <c r="A39" i="27"/>
  <c r="A40" i="27"/>
  <c r="A41" i="27"/>
  <c r="A42" i="27"/>
  <c r="A43" i="27"/>
  <c r="A44" i="27"/>
  <c r="A45" i="27"/>
  <c r="A46" i="27"/>
  <c r="A47" i="27"/>
  <c r="A48" i="27"/>
  <c r="A49" i="27"/>
  <c r="A50" i="27"/>
  <c r="A51" i="27"/>
  <c r="A52" i="27"/>
  <c r="A53" i="27"/>
  <c r="A54" i="27"/>
  <c r="A55" i="27"/>
  <c r="A56" i="27"/>
  <c r="A57" i="27"/>
  <c r="A58" i="27"/>
  <c r="A59" i="27"/>
  <c r="A60" i="27"/>
  <c r="A61" i="27"/>
  <c r="A62" i="27"/>
  <c r="A63" i="27"/>
  <c r="A64" i="27"/>
  <c r="A65" i="27"/>
  <c r="A66" i="27"/>
  <c r="A67" i="27"/>
  <c r="A68" i="27"/>
  <c r="A69" i="27"/>
  <c r="A70" i="27"/>
  <c r="A71" i="27"/>
  <c r="A72" i="27"/>
  <c r="A73" i="27"/>
  <c r="A74" i="27"/>
  <c r="A75" i="27"/>
  <c r="A76" i="27"/>
  <c r="A77" i="27"/>
  <c r="A78" i="27"/>
  <c r="A79" i="27"/>
  <c r="A80" i="27"/>
  <c r="A81" i="27"/>
  <c r="A82" i="27"/>
  <c r="A83" i="27"/>
  <c r="A84" i="27"/>
  <c r="A85" i="27"/>
  <c r="A86" i="27"/>
  <c r="A87" i="27"/>
  <c r="A88" i="27"/>
  <c r="A89" i="27"/>
  <c r="A90" i="27"/>
  <c r="A91" i="27"/>
  <c r="A92" i="27"/>
  <c r="A93" i="27"/>
  <c r="A94" i="27"/>
  <c r="A95" i="27"/>
  <c r="A96" i="27"/>
  <c r="A97" i="27"/>
  <c r="A98" i="27"/>
  <c r="A99" i="27"/>
  <c r="A100" i="27"/>
  <c r="A101" i="27"/>
  <c r="A102" i="27"/>
  <c r="A103" i="27"/>
  <c r="A104" i="27"/>
  <c r="A105" i="27"/>
  <c r="A106" i="27"/>
  <c r="A107" i="27"/>
  <c r="A108" i="27"/>
  <c r="A109" i="27"/>
  <c r="A110" i="27"/>
  <c r="A111" i="27"/>
  <c r="A112" i="27"/>
  <c r="A113" i="27"/>
  <c r="A114" i="27"/>
  <c r="A115" i="27"/>
  <c r="A116" i="27"/>
  <c r="A117" i="27"/>
  <c r="A118" i="27"/>
  <c r="A119" i="27"/>
  <c r="A120" i="27"/>
  <c r="A121" i="27"/>
  <c r="A122" i="27"/>
  <c r="A123" i="27"/>
  <c r="A124" i="27"/>
  <c r="A125" i="27"/>
  <c r="A126" i="27"/>
  <c r="A127" i="27"/>
  <c r="A128" i="27"/>
  <c r="A129" i="27"/>
  <c r="A130" i="27"/>
  <c r="A131" i="27"/>
  <c r="A132" i="27"/>
  <c r="A133" i="27"/>
  <c r="A134" i="27"/>
  <c r="A135" i="27"/>
  <c r="A136" i="27"/>
  <c r="A137" i="27"/>
  <c r="A138" i="27"/>
  <c r="A139" i="27"/>
  <c r="A140" i="27"/>
  <c r="A141" i="27"/>
  <c r="A142" i="27"/>
  <c r="A143" i="27"/>
  <c r="A144" i="27"/>
  <c r="A145" i="27"/>
  <c r="A146" i="27"/>
  <c r="A147" i="27"/>
  <c r="A148" i="27"/>
  <c r="A149" i="27"/>
  <c r="A150" i="27"/>
  <c r="A151" i="27"/>
  <c r="A152" i="27"/>
  <c r="A153" i="27"/>
  <c r="A154" i="27"/>
  <c r="A155" i="27"/>
  <c r="A156" i="27"/>
  <c r="A157" i="27"/>
  <c r="A158" i="27"/>
  <c r="A159" i="27"/>
  <c r="A160" i="27"/>
  <c r="A161" i="27"/>
  <c r="A162" i="27"/>
  <c r="A163" i="27"/>
  <c r="A164" i="27"/>
  <c r="A165" i="27"/>
  <c r="E135" i="27" l="1"/>
  <c r="E23" i="27"/>
  <c r="E95" i="27"/>
  <c r="E17" i="27"/>
  <c r="E10" i="27"/>
  <c r="E124" i="27"/>
  <c r="E101" i="27"/>
  <c r="E7" i="27"/>
  <c r="E48" i="27"/>
  <c r="E32" i="27"/>
  <c r="E59" i="27"/>
  <c r="F162" i="23"/>
  <c r="F146" i="23"/>
  <c r="F130" i="23"/>
  <c r="F114" i="23"/>
  <c r="F111" i="23"/>
  <c r="F8" i="23"/>
  <c r="H8" i="24"/>
  <c r="H10" i="24"/>
  <c r="F162" i="26"/>
  <c r="F146" i="26"/>
  <c r="F130" i="26"/>
  <c r="F114" i="26"/>
  <c r="F50" i="26"/>
  <c r="H135" i="24"/>
  <c r="F16" i="26"/>
  <c r="F90" i="25"/>
  <c r="E42" i="27"/>
  <c r="F6" i="23"/>
  <c r="F32" i="23"/>
  <c r="E31" i="27"/>
  <c r="E11" i="27"/>
  <c r="E26" i="27"/>
  <c r="E60" i="27"/>
  <c r="E35" i="27"/>
  <c r="H25" i="24"/>
  <c r="F98" i="26"/>
  <c r="F66" i="26"/>
  <c r="F34" i="26"/>
  <c r="E99" i="27"/>
  <c r="F65" i="23"/>
  <c r="F33" i="23"/>
  <c r="F5" i="23"/>
  <c r="F97" i="23"/>
  <c r="F59" i="23"/>
  <c r="F56" i="23"/>
  <c r="F54" i="26"/>
  <c r="F98" i="23"/>
  <c r="F66" i="23"/>
  <c r="F53" i="23"/>
  <c r="F85" i="23"/>
  <c r="E84" i="27"/>
  <c r="F95" i="23"/>
  <c r="F49" i="23"/>
  <c r="F17" i="23"/>
  <c r="F81" i="23"/>
  <c r="F158" i="23"/>
  <c r="F126" i="23"/>
  <c r="F110" i="23"/>
  <c r="E40" i="27"/>
  <c r="F75" i="23"/>
  <c r="E75" i="27"/>
  <c r="H181" i="24"/>
  <c r="E6" i="27"/>
  <c r="F135" i="23"/>
  <c r="F31" i="23"/>
  <c r="F180" i="23"/>
  <c r="F80" i="23"/>
  <c r="F50" i="23"/>
  <c r="F25" i="23"/>
  <c r="F157" i="25"/>
  <c r="F174" i="25"/>
  <c r="F101" i="23"/>
  <c r="E77" i="27"/>
  <c r="F23" i="23"/>
  <c r="F175" i="23"/>
  <c r="F100" i="23"/>
  <c r="F76" i="23"/>
  <c r="F48" i="23"/>
  <c r="F22" i="23"/>
  <c r="F161" i="23"/>
  <c r="E85" i="27"/>
  <c r="E53" i="27"/>
  <c r="F82" i="26"/>
  <c r="F99" i="23"/>
  <c r="F46" i="25"/>
  <c r="F38" i="23"/>
  <c r="F145" i="23"/>
  <c r="F74" i="23"/>
  <c r="F129" i="23"/>
  <c r="F32" i="26"/>
  <c r="F69" i="23"/>
  <c r="F42" i="23"/>
  <c r="F16" i="23"/>
  <c r="F52" i="23"/>
  <c r="F113" i="23"/>
  <c r="F68" i="23"/>
  <c r="F40" i="23"/>
  <c r="F13" i="23"/>
  <c r="F67" i="23"/>
  <c r="F39" i="23"/>
  <c r="E126" i="27"/>
  <c r="F82" i="23"/>
  <c r="F93" i="25"/>
  <c r="F36" i="23"/>
  <c r="F10" i="23"/>
  <c r="H92" i="24"/>
  <c r="F35" i="23"/>
  <c r="F9" i="23"/>
  <c r="F91" i="26"/>
  <c r="F34" i="23"/>
  <c r="F7" i="23"/>
  <c r="E109" i="27"/>
  <c r="F109" i="23"/>
  <c r="E14" i="27"/>
  <c r="F14" i="23"/>
  <c r="E43" i="27"/>
  <c r="F43" i="23"/>
  <c r="F15" i="23"/>
  <c r="E15" i="27"/>
  <c r="F136" i="26"/>
  <c r="F136" i="23"/>
  <c r="F87" i="23"/>
  <c r="E87" i="27"/>
  <c r="F71" i="23"/>
  <c r="E71" i="27"/>
  <c r="E102" i="27"/>
  <c r="F102" i="23"/>
  <c r="F86" i="23"/>
  <c r="F70" i="23"/>
  <c r="E70" i="27"/>
  <c r="F2" i="23"/>
  <c r="E2" i="27"/>
  <c r="E177" i="27"/>
  <c r="F177" i="23"/>
  <c r="H168" i="24"/>
  <c r="F95" i="25"/>
  <c r="F176" i="23"/>
  <c r="F144" i="23"/>
  <c r="F128" i="23"/>
  <c r="F96" i="23"/>
  <c r="E33" i="27"/>
  <c r="F177" i="26"/>
  <c r="H134" i="24"/>
  <c r="F73" i="25"/>
  <c r="F174" i="23"/>
  <c r="F142" i="23"/>
  <c r="F141" i="25"/>
  <c r="F109" i="25"/>
  <c r="F72" i="25"/>
  <c r="F157" i="23"/>
  <c r="F141" i="23"/>
  <c r="H120" i="24"/>
  <c r="F76" i="25"/>
  <c r="F28" i="25"/>
  <c r="F140" i="23"/>
  <c r="F124" i="23"/>
  <c r="F108" i="23"/>
  <c r="F12" i="23"/>
  <c r="H87" i="24"/>
  <c r="H71" i="24"/>
  <c r="F125" i="25"/>
  <c r="F89" i="25"/>
  <c r="F171" i="23"/>
  <c r="F155" i="23"/>
  <c r="F139" i="23"/>
  <c r="F123" i="23"/>
  <c r="F107" i="23"/>
  <c r="F27" i="23"/>
  <c r="F33" i="26"/>
  <c r="H118" i="24"/>
  <c r="F88" i="25"/>
  <c r="F154" i="23"/>
  <c r="F138" i="23"/>
  <c r="F122" i="23"/>
  <c r="F106" i="23"/>
  <c r="F169" i="23"/>
  <c r="F121" i="23"/>
  <c r="F62" i="25"/>
  <c r="F168" i="23"/>
  <c r="F120" i="23"/>
  <c r="F21" i="26"/>
  <c r="F119" i="23"/>
  <c r="F39" i="26"/>
  <c r="F165" i="23"/>
  <c r="F149" i="23"/>
  <c r="F133" i="23"/>
  <c r="F21" i="23"/>
  <c r="F58" i="26"/>
  <c r="F147" i="23"/>
  <c r="F131" i="23"/>
  <c r="F67" i="26"/>
  <c r="E67" i="27"/>
  <c r="F52" i="26"/>
  <c r="E52" i="27"/>
  <c r="F8" i="26"/>
  <c r="E8" i="27"/>
  <c r="E39" i="27"/>
  <c r="F100" i="26"/>
  <c r="F83" i="23"/>
  <c r="F7" i="26"/>
  <c r="F99" i="26"/>
  <c r="F82" i="25"/>
  <c r="F25" i="26"/>
  <c r="F6" i="26"/>
  <c r="F98" i="25"/>
  <c r="F81" i="25"/>
  <c r="F24" i="23"/>
  <c r="F5" i="26"/>
  <c r="H136" i="24"/>
  <c r="F97" i="25"/>
  <c r="F80" i="25"/>
  <c r="H59" i="24"/>
  <c r="E16" i="27"/>
  <c r="F23" i="26"/>
  <c r="F71" i="26"/>
  <c r="F96" i="25"/>
  <c r="F79" i="23"/>
  <c r="F40" i="26"/>
  <c r="F22" i="26"/>
  <c r="F70" i="26"/>
  <c r="H57" i="24"/>
  <c r="F135" i="26"/>
  <c r="F36" i="26"/>
  <c r="F17" i="25"/>
  <c r="F35" i="26"/>
  <c r="F16" i="25"/>
  <c r="F53" i="26"/>
  <c r="F34" i="25"/>
  <c r="F15" i="25"/>
  <c r="F33" i="25"/>
  <c r="H39" i="24"/>
  <c r="F32" i="25"/>
  <c r="F69" i="26"/>
  <c r="F50" i="25"/>
  <c r="F31" i="25"/>
  <c r="F87" i="26"/>
  <c r="F68" i="26"/>
  <c r="F49" i="25"/>
  <c r="F86" i="26"/>
  <c r="F48" i="25"/>
  <c r="E136" i="27"/>
  <c r="F102" i="26"/>
  <c r="F85" i="26"/>
  <c r="F66" i="25"/>
  <c r="F9" i="26"/>
  <c r="F101" i="26"/>
  <c r="F65" i="25"/>
  <c r="F2" i="26"/>
  <c r="H26" i="24"/>
  <c r="H61" i="24"/>
  <c r="H43" i="24"/>
  <c r="H141" i="24"/>
  <c r="F64" i="25"/>
  <c r="H64" i="24"/>
  <c r="F64" i="26"/>
  <c r="F38" i="26"/>
  <c r="F38" i="25"/>
  <c r="H38" i="24"/>
  <c r="E111" i="27"/>
  <c r="F111" i="25"/>
  <c r="H111" i="24"/>
  <c r="F111" i="26"/>
  <c r="F63" i="25"/>
  <c r="H63" i="24"/>
  <c r="F63" i="26"/>
  <c r="H93" i="24"/>
  <c r="H76" i="24"/>
  <c r="E158" i="27"/>
  <c r="H158" i="24"/>
  <c r="F158" i="26"/>
  <c r="F158" i="25"/>
  <c r="H126" i="24"/>
  <c r="F126" i="26"/>
  <c r="F126" i="25"/>
  <c r="H110" i="24"/>
  <c r="F110" i="26"/>
  <c r="F110" i="25"/>
  <c r="H75" i="24"/>
  <c r="H74" i="24"/>
  <c r="H90" i="24"/>
  <c r="H14" i="24"/>
  <c r="H13" i="24"/>
  <c r="H12" i="24"/>
  <c r="H30" i="24"/>
  <c r="H109" i="24"/>
  <c r="E180" i="27"/>
  <c r="F180" i="25"/>
  <c r="H180" i="24"/>
  <c r="H45" i="24"/>
  <c r="H27" i="24"/>
  <c r="F142" i="25"/>
  <c r="F14" i="25"/>
  <c r="F45" i="25"/>
  <c r="F13" i="25"/>
  <c r="F129" i="26"/>
  <c r="F97" i="26"/>
  <c r="F81" i="26"/>
  <c r="F12" i="25"/>
  <c r="F144" i="26"/>
  <c r="F128" i="26"/>
  <c r="F96" i="26"/>
  <c r="F80" i="26"/>
  <c r="F127" i="23"/>
  <c r="F94" i="23"/>
  <c r="F78" i="23"/>
  <c r="H102" i="24"/>
  <c r="H86" i="24"/>
  <c r="H70" i="24"/>
  <c r="H22" i="24"/>
  <c r="H6" i="24"/>
  <c r="F171" i="25"/>
  <c r="F155" i="25"/>
  <c r="F139" i="25"/>
  <c r="F123" i="25"/>
  <c r="F107" i="25"/>
  <c r="F75" i="25"/>
  <c r="F59" i="25"/>
  <c r="F43" i="25"/>
  <c r="F27" i="25"/>
  <c r="F175" i="26"/>
  <c r="F95" i="26"/>
  <c r="F31" i="26"/>
  <c r="F15" i="26"/>
  <c r="H165" i="24"/>
  <c r="H149" i="24"/>
  <c r="H133" i="24"/>
  <c r="H101" i="24"/>
  <c r="H85" i="24"/>
  <c r="H69" i="24"/>
  <c r="H53" i="24"/>
  <c r="H21" i="24"/>
  <c r="H5" i="24"/>
  <c r="F154" i="25"/>
  <c r="F138" i="25"/>
  <c r="F122" i="25"/>
  <c r="F106" i="25"/>
  <c r="F74" i="25"/>
  <c r="F10" i="25"/>
  <c r="F174" i="26"/>
  <c r="F142" i="26"/>
  <c r="F14" i="26"/>
  <c r="H100" i="24"/>
  <c r="H68" i="24"/>
  <c r="H52" i="24"/>
  <c r="H36" i="24"/>
  <c r="F169" i="25"/>
  <c r="F121" i="25"/>
  <c r="F57" i="25"/>
  <c r="F25" i="25"/>
  <c r="F9" i="25"/>
  <c r="F157" i="26"/>
  <c r="F141" i="26"/>
  <c r="F125" i="26"/>
  <c r="F109" i="26"/>
  <c r="F93" i="26"/>
  <c r="F77" i="26"/>
  <c r="F45" i="26"/>
  <c r="F13" i="26"/>
  <c r="H147" i="24"/>
  <c r="H131" i="24"/>
  <c r="H99" i="24"/>
  <c r="H67" i="24"/>
  <c r="H35" i="24"/>
  <c r="F168" i="25"/>
  <c r="F136" i="25"/>
  <c r="F120" i="25"/>
  <c r="F40" i="25"/>
  <c r="F8" i="25"/>
  <c r="F140" i="26"/>
  <c r="F124" i="26"/>
  <c r="F108" i="26"/>
  <c r="F76" i="26"/>
  <c r="F12" i="26"/>
  <c r="F55" i="23"/>
  <c r="H162" i="24"/>
  <c r="H146" i="24"/>
  <c r="H130" i="24"/>
  <c r="H114" i="24"/>
  <c r="H98" i="24"/>
  <c r="H82" i="24"/>
  <c r="H66" i="24"/>
  <c r="H50" i="24"/>
  <c r="H34" i="24"/>
  <c r="H2" i="24"/>
  <c r="F135" i="25"/>
  <c r="F119" i="25"/>
  <c r="F87" i="25"/>
  <c r="F71" i="25"/>
  <c r="F39" i="25"/>
  <c r="F23" i="25"/>
  <c r="F7" i="25"/>
  <c r="F171" i="26"/>
  <c r="F155" i="26"/>
  <c r="F139" i="26"/>
  <c r="F123" i="26"/>
  <c r="F107" i="26"/>
  <c r="F75" i="26"/>
  <c r="F59" i="26"/>
  <c r="F43" i="26"/>
  <c r="F27" i="26"/>
  <c r="F11" i="26"/>
  <c r="F112" i="23"/>
  <c r="H177" i="24"/>
  <c r="H161" i="24"/>
  <c r="H145" i="24"/>
  <c r="H129" i="24"/>
  <c r="H113" i="24"/>
  <c r="H97" i="24"/>
  <c r="H81" i="24"/>
  <c r="H65" i="24"/>
  <c r="H49" i="24"/>
  <c r="H33" i="24"/>
  <c r="H17" i="24"/>
  <c r="F2" i="25"/>
  <c r="F102" i="25"/>
  <c r="F86" i="25"/>
  <c r="F70" i="25"/>
  <c r="F54" i="25"/>
  <c r="F22" i="25"/>
  <c r="F6" i="25"/>
  <c r="F154" i="26"/>
  <c r="F138" i="26"/>
  <c r="F122" i="26"/>
  <c r="F106" i="26"/>
  <c r="F74" i="26"/>
  <c r="F42" i="26"/>
  <c r="F10" i="26"/>
  <c r="F37" i="23"/>
  <c r="H176" i="24"/>
  <c r="H144" i="24"/>
  <c r="H128" i="24"/>
  <c r="H96" i="24"/>
  <c r="H80" i="24"/>
  <c r="H48" i="24"/>
  <c r="H32" i="24"/>
  <c r="H16" i="24"/>
  <c r="F165" i="25"/>
  <c r="F149" i="25"/>
  <c r="F133" i="25"/>
  <c r="F101" i="25"/>
  <c r="F85" i="25"/>
  <c r="F69" i="25"/>
  <c r="F53" i="25"/>
  <c r="F21" i="25"/>
  <c r="F5" i="25"/>
  <c r="F169" i="26"/>
  <c r="F121" i="26"/>
  <c r="F20" i="23"/>
  <c r="F4" i="23"/>
  <c r="H175" i="24"/>
  <c r="H95" i="24"/>
  <c r="H79" i="24"/>
  <c r="H31" i="24"/>
  <c r="H15" i="24"/>
  <c r="F100" i="25"/>
  <c r="F68" i="25"/>
  <c r="F52" i="25"/>
  <c r="F36" i="25"/>
  <c r="F168" i="26"/>
  <c r="F120" i="26"/>
  <c r="F160" i="23"/>
  <c r="F19" i="23"/>
  <c r="F3" i="23"/>
  <c r="H174" i="24"/>
  <c r="H142" i="24"/>
  <c r="F147" i="25"/>
  <c r="F131" i="25"/>
  <c r="F99" i="25"/>
  <c r="F67" i="25"/>
  <c r="F35" i="25"/>
  <c r="F119" i="26"/>
  <c r="F18" i="23"/>
  <c r="H157" i="24"/>
  <c r="F162" i="25"/>
  <c r="F146" i="25"/>
  <c r="F130" i="25"/>
  <c r="F114" i="25"/>
  <c r="H140" i="24"/>
  <c r="H124" i="24"/>
  <c r="H108" i="24"/>
  <c r="F177" i="25"/>
  <c r="F161" i="25"/>
  <c r="F145" i="25"/>
  <c r="F129" i="25"/>
  <c r="F113" i="25"/>
  <c r="F165" i="26"/>
  <c r="F149" i="26"/>
  <c r="F133" i="26"/>
  <c r="H171" i="24"/>
  <c r="H155" i="24"/>
  <c r="H139" i="24"/>
  <c r="H123" i="24"/>
  <c r="H107" i="24"/>
  <c r="F176" i="25"/>
  <c r="F144" i="25"/>
  <c r="F128" i="25"/>
  <c r="F47" i="23"/>
  <c r="H154" i="24"/>
  <c r="H138" i="24"/>
  <c r="H122" i="24"/>
  <c r="H106" i="24"/>
  <c r="F175" i="25"/>
  <c r="F147" i="26"/>
  <c r="F131" i="26"/>
  <c r="F117" i="23"/>
  <c r="F116" i="23"/>
  <c r="F115" i="23"/>
  <c r="F137" i="23"/>
  <c r="F132" i="23"/>
  <c r="F105" i="23"/>
  <c r="F167" i="23"/>
  <c r="F104" i="23"/>
  <c r="F103" i="23"/>
  <c r="F151" i="23"/>
  <c r="F170" i="23"/>
  <c r="F178" i="23"/>
  <c r="F156" i="23"/>
  <c r="F152" i="23"/>
  <c r="F173" i="23"/>
  <c r="F172" i="23"/>
  <c r="F163" i="23"/>
  <c r="F179" i="23"/>
  <c r="F153" i="23"/>
  <c r="F166" i="23"/>
  <c r="F150" i="23"/>
  <c r="F164" i="23"/>
  <c r="F148" i="23"/>
  <c r="F159" i="23"/>
  <c r="F143" i="23"/>
  <c r="E21" i="27" l="1"/>
  <c r="E64" i="27"/>
  <c r="E9" i="27"/>
  <c r="E161" i="27"/>
  <c r="E165" i="27"/>
  <c r="E76" i="27"/>
  <c r="E155" i="27"/>
  <c r="E176" i="27"/>
  <c r="E96" i="27"/>
  <c r="E113" i="27"/>
  <c r="E38" i="27"/>
  <c r="E110" i="27"/>
  <c r="E107" i="27"/>
  <c r="E13" i="27"/>
  <c r="E98" i="27"/>
  <c r="E175" i="27"/>
  <c r="E63" i="27"/>
  <c r="E86" i="27"/>
  <c r="E149" i="27"/>
  <c r="E57" i="27"/>
  <c r="E100" i="27"/>
  <c r="E171" i="27"/>
  <c r="E146" i="27"/>
  <c r="E129" i="27"/>
  <c r="E66" i="27"/>
  <c r="E51" i="27"/>
  <c r="E128" i="27"/>
  <c r="E145" i="27"/>
  <c r="E90" i="27"/>
  <c r="E56" i="27"/>
  <c r="F56" i="25"/>
  <c r="H46" i="24"/>
  <c r="F56" i="26"/>
  <c r="E54" i="27"/>
  <c r="H56" i="24"/>
  <c r="F26" i="23"/>
  <c r="F134" i="25"/>
  <c r="H54" i="24"/>
  <c r="F26" i="26"/>
  <c r="F46" i="26"/>
  <c r="F60" i="25"/>
  <c r="H11" i="24"/>
  <c r="F51" i="26"/>
  <c r="F90" i="26"/>
  <c r="F134" i="26"/>
  <c r="F60" i="26"/>
  <c r="F26" i="25"/>
  <c r="F11" i="23"/>
  <c r="F90" i="23"/>
  <c r="F54" i="23"/>
  <c r="F42" i="25"/>
  <c r="H42" i="24"/>
  <c r="F60" i="23"/>
  <c r="F11" i="25"/>
  <c r="H60" i="24"/>
  <c r="F91" i="25"/>
  <c r="H125" i="24"/>
  <c r="H91" i="24"/>
  <c r="H51" i="24"/>
  <c r="F92" i="25"/>
  <c r="F84" i="23"/>
  <c r="F84" i="26"/>
  <c r="F84" i="25"/>
  <c r="F51" i="23"/>
  <c r="F51" i="25"/>
  <c r="F58" i="25"/>
  <c r="H40" i="24"/>
  <c r="H84" i="24"/>
  <c r="F92" i="23"/>
  <c r="E92" i="27"/>
  <c r="F28" i="26"/>
  <c r="F77" i="23"/>
  <c r="F45" i="23"/>
  <c r="E45" i="27"/>
  <c r="H62" i="24"/>
  <c r="H58" i="24"/>
  <c r="F30" i="23"/>
  <c r="E30" i="27"/>
  <c r="H77" i="24"/>
  <c r="F73" i="26"/>
  <c r="F61" i="23"/>
  <c r="E61" i="27"/>
  <c r="F83" i="25"/>
  <c r="F92" i="26"/>
  <c r="H83" i="24"/>
  <c r="F61" i="25"/>
  <c r="F91" i="23"/>
  <c r="E91" i="27"/>
  <c r="F30" i="26"/>
  <c r="F30" i="25"/>
  <c r="F46" i="23"/>
  <c r="E46" i="27"/>
  <c r="F62" i="26"/>
  <c r="F88" i="26"/>
  <c r="F118" i="25"/>
  <c r="F24" i="25"/>
  <c r="F79" i="26"/>
  <c r="F118" i="26"/>
  <c r="F77" i="25"/>
  <c r="H28" i="24"/>
  <c r="F93" i="23"/>
  <c r="E93" i="27"/>
  <c r="F61" i="26"/>
  <c r="E29" i="27"/>
  <c r="F29" i="23"/>
  <c r="F41" i="25"/>
  <c r="F41" i="23"/>
  <c r="F72" i="23"/>
  <c r="E72" i="27"/>
  <c r="F73" i="23"/>
  <c r="E73" i="27"/>
  <c r="F72" i="26"/>
  <c r="F134" i="23"/>
  <c r="E134" i="27"/>
  <c r="E44" i="27"/>
  <c r="F44" i="23"/>
  <c r="H44" i="24"/>
  <c r="F89" i="26"/>
  <c r="F57" i="26"/>
  <c r="F57" i="23"/>
  <c r="F29" i="25"/>
  <c r="E62" i="27"/>
  <c r="F62" i="23"/>
  <c r="E88" i="27"/>
  <c r="F88" i="23"/>
  <c r="E28" i="27"/>
  <c r="F28" i="23"/>
  <c r="H73" i="24"/>
  <c r="H29" i="24"/>
  <c r="F58" i="23"/>
  <c r="E58" i="27"/>
  <c r="F118" i="23"/>
  <c r="E118" i="27"/>
  <c r="H89" i="24"/>
  <c r="F44" i="26"/>
  <c r="H72" i="24"/>
  <c r="F44" i="25"/>
  <c r="H88" i="24"/>
  <c r="F89" i="23"/>
  <c r="E89" i="27"/>
  <c r="E125" i="27"/>
  <c r="F125" i="23"/>
  <c r="F29" i="26"/>
  <c r="F83" i="26"/>
  <c r="E83" i="27"/>
  <c r="F24" i="26"/>
  <c r="E24" i="27"/>
  <c r="F79" i="25"/>
  <c r="E79" i="27"/>
  <c r="H24" i="24"/>
  <c r="F41" i="26"/>
  <c r="E41" i="27"/>
  <c r="H41" i="24"/>
  <c r="F3" i="26"/>
  <c r="F3" i="25"/>
  <c r="H3" i="24"/>
  <c r="E3" i="27"/>
  <c r="H94" i="24"/>
  <c r="F94" i="26"/>
  <c r="F94" i="25"/>
  <c r="E94" i="27"/>
  <c r="E179" i="27"/>
  <c r="F179" i="25"/>
  <c r="H179" i="24"/>
  <c r="F47" i="25"/>
  <c r="H47" i="24"/>
  <c r="F47" i="26"/>
  <c r="E47" i="27"/>
  <c r="F20" i="26"/>
  <c r="F20" i="25"/>
  <c r="H20" i="24"/>
  <c r="E20" i="27"/>
  <c r="E115" i="27"/>
  <c r="F115" i="26"/>
  <c r="F115" i="25"/>
  <c r="H115" i="24"/>
  <c r="E167" i="27"/>
  <c r="F167" i="26"/>
  <c r="F167" i="25"/>
  <c r="H167" i="24"/>
  <c r="E105" i="27"/>
  <c r="F105" i="26"/>
  <c r="F105" i="25"/>
  <c r="H105" i="24"/>
  <c r="E117" i="27"/>
  <c r="F117" i="26"/>
  <c r="F117" i="25"/>
  <c r="H117" i="24"/>
  <c r="E137" i="27"/>
  <c r="F137" i="26"/>
  <c r="F137" i="25"/>
  <c r="H137" i="24"/>
  <c r="F55" i="26"/>
  <c r="F55" i="25"/>
  <c r="H55" i="24"/>
  <c r="E55" i="27"/>
  <c r="E104" i="27"/>
  <c r="F104" i="26"/>
  <c r="F104" i="25"/>
  <c r="H104" i="24"/>
  <c r="E160" i="27"/>
  <c r="F160" i="25"/>
  <c r="H160" i="24"/>
  <c r="F160" i="26"/>
  <c r="E173" i="27"/>
  <c r="H173" i="24"/>
  <c r="F173" i="26"/>
  <c r="F173" i="25"/>
  <c r="F18" i="25"/>
  <c r="H18" i="24"/>
  <c r="F18" i="26"/>
  <c r="E18" i="27"/>
  <c r="E163" i="27"/>
  <c r="F163" i="26"/>
  <c r="F163" i="25"/>
  <c r="H163" i="24"/>
  <c r="E151" i="27"/>
  <c r="F151" i="26"/>
  <c r="F151" i="25"/>
  <c r="H151" i="24"/>
  <c r="E153" i="27"/>
  <c r="F153" i="26"/>
  <c r="F153" i="25"/>
  <c r="H153" i="24"/>
  <c r="F19" i="26"/>
  <c r="F19" i="25"/>
  <c r="H19" i="24"/>
  <c r="E19" i="27"/>
  <c r="E178" i="27"/>
  <c r="F178" i="25"/>
  <c r="H178" i="24"/>
  <c r="F178" i="26"/>
  <c r="E164" i="27"/>
  <c r="F164" i="26"/>
  <c r="F164" i="25"/>
  <c r="H164" i="24"/>
  <c r="E150" i="27"/>
  <c r="F150" i="26"/>
  <c r="F150" i="25"/>
  <c r="H150" i="24"/>
  <c r="E166" i="27"/>
  <c r="F166" i="26"/>
  <c r="F166" i="25"/>
  <c r="H166" i="24"/>
  <c r="E152" i="27"/>
  <c r="F152" i="26"/>
  <c r="F152" i="25"/>
  <c r="H152" i="24"/>
  <c r="E132" i="27"/>
  <c r="F132" i="26"/>
  <c r="F132" i="25"/>
  <c r="H132" i="24"/>
  <c r="E116" i="27"/>
  <c r="F116" i="26"/>
  <c r="F116" i="25"/>
  <c r="H116" i="24"/>
  <c r="F112" i="25"/>
  <c r="H112" i="24"/>
  <c r="F112" i="26"/>
  <c r="E112" i="27"/>
  <c r="E148" i="27"/>
  <c r="F148" i="26"/>
  <c r="F148" i="25"/>
  <c r="H148" i="24"/>
  <c r="E170" i="27"/>
  <c r="H170" i="24"/>
  <c r="F170" i="26"/>
  <c r="F170" i="25"/>
  <c r="E103" i="27"/>
  <c r="F103" i="26"/>
  <c r="F103" i="25"/>
  <c r="H103" i="24"/>
  <c r="F37" i="26"/>
  <c r="F37" i="25"/>
  <c r="H37" i="24"/>
  <c r="E37" i="27"/>
  <c r="E156" i="27"/>
  <c r="H156" i="24"/>
  <c r="F156" i="26"/>
  <c r="F156" i="25"/>
  <c r="F127" i="25"/>
  <c r="H127" i="24"/>
  <c r="F127" i="26"/>
  <c r="E127" i="27"/>
  <c r="F4" i="26"/>
  <c r="F4" i="25"/>
  <c r="H4" i="24"/>
  <c r="E4" i="27"/>
  <c r="E143" i="27"/>
  <c r="F143" i="25"/>
  <c r="H143" i="24"/>
  <c r="F143" i="26"/>
  <c r="E159" i="27"/>
  <c r="F159" i="25"/>
  <c r="H159" i="24"/>
  <c r="F159" i="26"/>
  <c r="E172" i="27"/>
  <c r="H172" i="24"/>
  <c r="F172" i="26"/>
  <c r="F172" i="25"/>
  <c r="H78" i="24"/>
  <c r="F78" i="26"/>
  <c r="F78" i="25"/>
  <c r="E78" i="2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<sst xmlns="http://schemas.openxmlformats.org/spreadsheetml/2006/main" count="2341" uniqueCount="247">
  <si>
    <t>Case ID</t>
  </si>
  <si>
    <t>AV</t>
  </si>
  <si>
    <t>EAC</t>
  </si>
  <si>
    <t>PR</t>
  </si>
  <si>
    <t>UI</t>
  </si>
  <si>
    <t>Exploitability Score</t>
  </si>
  <si>
    <t>XCIA</t>
  </si>
  <si>
    <t>XCIA Score</t>
  </si>
  <si>
    <t>XPS</t>
  </si>
  <si>
    <t>XPS Score</t>
  </si>
  <si>
    <t>XSD</t>
  </si>
  <si>
    <t>XSD Score</t>
  </si>
  <si>
    <t>XHB</t>
  </si>
  <si>
    <t>XHB Score</t>
  </si>
  <si>
    <t>Final Scores</t>
  </si>
  <si>
    <t>C</t>
  </si>
  <si>
    <t>I</t>
  </si>
  <si>
    <t>A</t>
  </si>
  <si>
    <t>Network</t>
  </si>
  <si>
    <t>Low</t>
  </si>
  <si>
    <t>High</t>
  </si>
  <si>
    <t>Required</t>
  </si>
  <si>
    <t>Critical</t>
  </si>
  <si>
    <t>Primary Less</t>
  </si>
  <si>
    <t>User Impersonation</t>
  </si>
  <si>
    <t>Medium</t>
  </si>
  <si>
    <t>None</t>
  </si>
  <si>
    <t>Limited</t>
  </si>
  <si>
    <t>Device Availability</t>
  </si>
  <si>
    <t>Local</t>
  </si>
  <si>
    <t>Negligible</t>
  </si>
  <si>
    <t>Moderate</t>
  </si>
  <si>
    <t>Secondary Greater</t>
  </si>
  <si>
    <t>Physical</t>
  </si>
  <si>
    <t>Adjacent</t>
  </si>
  <si>
    <t>Major</t>
  </si>
  <si>
    <t>Primary Greater</t>
  </si>
  <si>
    <t>Network Access</t>
  </si>
  <si>
    <t>Extreme</t>
  </si>
  <si>
    <t>Secondary Less</t>
  </si>
  <si>
    <t>Score</t>
  </si>
  <si>
    <t>Attack Vector (AV)</t>
  </si>
  <si>
    <t>Attack Complexity (EAC)</t>
  </si>
  <si>
    <t>Privileges Required (PR)</t>
  </si>
  <si>
    <t>User Interaction (UI)</t>
  </si>
  <si>
    <t>Name</t>
  </si>
  <si>
    <t>Original CIA (XCIA)</t>
  </si>
  <si>
    <t>Patient Safety (XPS)</t>
  </si>
  <si>
    <t>Sensitive Data (XSD)</t>
  </si>
  <si>
    <t>Hospital Breach (XHB)</t>
  </si>
  <si>
    <t>Confidentiality</t>
  </si>
  <si>
    <t>Integrity</t>
  </si>
  <si>
    <t>Availability</t>
  </si>
  <si>
    <t>Value</t>
  </si>
  <si>
    <t>XCIA Values</t>
  </si>
  <si>
    <t>Scenario</t>
  </si>
  <si>
    <t>A hacker exploits a network vulnerability in a hospital's MRI system, requiring high-level access and user interaction. They gain full control, compromising patient data and hospital operations, posing a critical safety risk and enabling user impersonation.</t>
  </si>
  <si>
    <t>An attacker remotely accesses a patient monitoring system through the hospital's network without needing special privileges. They alter non-critical data, slightly impacting patient safety and risking minor data exposure.</t>
  </si>
  <si>
    <t>A local attack on a hospital's drug dispensing system requires high-level access and direct interaction. It results in altered drug information, moderately affecting patient safety and risking secondary data exposure.</t>
  </si>
  <si>
    <t>Physical access to a surgical robot allows an attacker to manipulate its functionality, impacting patient safety and data confidentiality, though requiring some level of privilege.</t>
  </si>
  <si>
    <t>An attacker within hospital's Wi-Fi range exploits an adjacent network vulnerability in a telemedicine device, altering data integrity and posing a major risk to patient safety.</t>
  </si>
  <si>
    <t>A sophisticated attack on a heart monitor through physical access involves complex methods, high-level privileges, and direct interaction, disrupting device availability and patient safety.</t>
  </si>
  <si>
    <t>An attacker exploits a physical vulnerability in a blood analysis machine without needing privileges or interaction, causing minimal impact but risking secondary data exposure.</t>
  </si>
  <si>
    <t>A physical attack on a hospital server, using extreme methods but low privileges, leads to altered data and potential for user impersonation, with limited patient safety impact.</t>
  </si>
  <si>
    <t>A network-based, low-complexity attack on a hospital's appointment system requires high-level access but no interaction, slightly affecting data confidentiality and patient safety.</t>
  </si>
  <si>
    <t>A simple network attack on a hospital's record system compromises patient confidentiality without needing special privileges or interaction, posing negligible patient safety risk.</t>
  </si>
  <si>
    <t>A skilled attacker physically accesses an infusion pump in a hospital, managing to alter drug dosages without requiring high-level privileges but needing direct interaction with the device. This breach leads to high confidentiality risks, critically endangering patient safety by altering medication delivery, and enables the attacker to impersonate medical staff within the hospital's network.</t>
  </si>
  <si>
    <t>In a covert operation, an attacker locally accesses a patient data terminal within the hospital. Despite the high complexity of the attack and no need for user interaction or special privileges, they successfully exfiltrate confidential patient data. This security breach moderately impacts patient safety and grants the attacker access to the hospital's broader network, potentially affecting other systems.</t>
  </si>
  <si>
    <t>An attacker targets a physical vulnerability in a patient monitoring system. The high complexity of this attack requires no special privileges but needs direct user interaction. The attacker compromises the integrity of the data displayed, leading to limited but significant implications for patient safety and unauthorized network access.</t>
  </si>
  <si>
    <t>An attacker gains physical access to a hospital's air conditioning control system. With low complexity and no need for user interaction or privileges, they disrupt the system's operations, significantly affecting hospital conditions and posing a major patient safety risk due to temperature-sensitive environments. This attack also opens avenues for user impersonation threats.</t>
  </si>
  <si>
    <t>An attacker targets a telehealth platform via a network-based, high-complexity attack. The attack, requiring low privileges and user interaction, exposes minor amounts of primary personal data but does not significantly impact patient safety or hospital operations.</t>
  </si>
  <si>
    <t>A straightforward network attack on the hospital's internal communication systems is carried out by an attacker with high-level access. They compromise the confidentiality and availability of communications, leading to moderate patient safety concerns due to potential misinformation and delayed response times.</t>
  </si>
  <si>
    <t>An attacker exploits an adjacent network vulnerability in a wearable health device with negligible complexity. Without requiring any privileges or user interaction, they gain access to high volumes of confidential patient data and integrity risks, though the impact on patient safety remains negligible.</t>
  </si>
  <si>
    <t>An attacker conducts a simple network attack on a hospital's scheduling system. With high-level access but negligible complexity, the attack slightly compromises data confidentiality and poses a limited risk to patient safety, potentially leading to scheduling errors and minor disruptions.</t>
  </si>
  <si>
    <t>A medical imaging system within the hospital falls victim to an adjacent network attack. The attacker, requiring high privileges and user interaction, compromises the system's data confidentiality. This attack poses limited patient safety risks but opens the door to further network access, jeopardizing other hospital operations.</t>
  </si>
  <si>
    <t>In a medium complexity network attack, an assailant targets the hospital's pharmacy system without needing any privileges or interaction. They manipulate data integrity and availability, causing major patient safety concerns due to potential medication errors and supply chain disruptions.</t>
  </si>
  <si>
    <t>A physical attack on a hospital's emergency power system, with negligible complexity and low privileges, disrupts power supply, critically impacting patient safety and causing greater primary data loss. The attack necessitates user interaction and leads to device unavailability.</t>
  </si>
  <si>
    <t>An adjacent network attack on a wireless telemetry system, with low complexity and no privileges or interaction, causes high availability issues and moderate patient safety concerns, along with greater secondary data exposure.</t>
  </si>
  <si>
    <t>A high-complexity network attack on an online patient appointment system requires low privileges and user interaction. It leads to moderate patient safety risks and greater secondary data exposure, but no direct impact on data confidentiality, integrity, or availability.</t>
  </si>
  <si>
    <t>A negligible complexity network attack on the hospital's internal email system requires high privileges but no user interaction. It moderately impacts patient safety due to communication delays and enables unauthorized network access.</t>
  </si>
  <si>
    <t>A critical complexity physical attack on a lab information system, with no privileges or user interaction needed, impacts low levels of data confidentiality and integrity. It poses moderate patient safety risks and allows network access.</t>
  </si>
  <si>
    <t>An adjacent network attack with critical complexity on a radiology department's network, requiring low privileges and user interaction, leads to high data integrity and availability breaches. It poses moderate patient safety risks and enables further network access.</t>
  </si>
  <si>
    <t>A low-complexity local attack on a hospital's public kiosk system, with no privileges but requiring user interaction, leads to moderate patient safety risks and greater secondary data exposure, without impacting data confidentiality or integrity.</t>
  </si>
  <si>
    <t>An extreme complexity adjacent network attack on a secure hospital messaging app, with no privileges but requiring user interaction, leads to low data confidentiality breaches, major patient safety risks, and potential user impersonation.</t>
  </si>
  <si>
    <t>An extreme complexity physical attack on a hospital server room, requiring high privileges and user interaction, compromises high levels of data integrity and availability. This leads to limited patient safety risks and potential user impersonation.</t>
  </si>
  <si>
    <t>A medium complexity adjacent network attack on a hospital's access control system, requiring low privileges and user interaction, leads to low data breaches but negligible patient safety risks, with potential for user impersonation.</t>
  </si>
  <si>
    <t>A critical complexity local attack on a hospital's server, requiring high privileges but no user interaction, compromises patient data confidentiality and system availability. It critically impacts patient safety and allows the attacker to impersonate hospital staff.</t>
  </si>
  <si>
    <t>An adjacent network attack with low complexity on a hospital's Wi-Fi network, without privileges or interaction, leads to high confidentiality and availability breaches, moderate patient safety risks, and user impersonation.</t>
  </si>
  <si>
    <t>A medium complexity local attack on a medical device's maintenance interface, requiring high privileges and user interaction, poses critical patient safety risks due to potential device malfunction, with lesser secondary data exposure.</t>
  </si>
  <si>
    <t>A high complexity local attack on a hospital's administrative computer, requiring high privileges and user interaction, compromises data confidentiality and integrity. It negligibly impacts patient safety but leads to device unavailability.</t>
  </si>
  <si>
    <t>A local, medium complexity attack on a diagnostic machine's software, without privileges but requiring user interaction, compromises data confidentiality, resulting in limited patient safety risks and device unavailability.</t>
  </si>
  <si>
    <t>An extreme complexity local attack on a hospital's network infrastructure, requiring high privileges and no user interaction, compromises data confidentiality and integrity. It critically impacts patient safety and enables user impersonation.</t>
  </si>
  <si>
    <t>A critical complexity network attack on a hospital's VPN system, requiring high privileges and user interaction, poses negligible patient safety risks but leads to unauthorized network access and greater secondary data exposure.</t>
  </si>
  <si>
    <t>A low complexity network attack on a hospital's wireless communication system, requiring low privileges but no user interaction, leads to high system availability issues and moderate patient safety concerns.</t>
  </si>
  <si>
    <t>An adjacent high complexity network attack on a hospital's patient monitoring system, requiring high privileges but no user interaction, compromises data confidentiality, leading to negligible patient safety risks and device unavailability.</t>
  </si>
  <si>
    <t>A physical, low complexity attack on a medical device's external port, requiring low privileges and user interaction, leads to high data integrity issues, critical patient safety risks, and potential for user impersonation.</t>
  </si>
  <si>
    <t>An adjacent network, extreme complexity attack on a hospital's guest Wi-Fi network, requiring low privileges and no user interaction, results in limited impact on patient safety but opens up the network for further unauthorized access.</t>
  </si>
  <si>
    <t>A local, medium complexity attack on a patient monitoring system, with no privileges or interaction needed, results in high data integrity breaches and major patient safety risks, affecting device availability and leading to greater primary data exposure.</t>
  </si>
  <si>
    <t>A local, medium complexity attack on a hospital's medication dispensing system, requiring high privileges and user interaction, leads to low data integrity and availability issues, limited patient safety risks, and greater primary data exposure.</t>
  </si>
  <si>
    <t>A network attack of medium complexity on the hospital's record-keeping system, with no privileges or interaction required, compromises high confidentiality and integrity, posing limited patient safety risks and enabling network access.</t>
  </si>
  <si>
    <t>A low complexity network attack on a hospital's internal messaging system, requiring low privileges but no user interaction, leads to high data availability issues, negligible patient safety impact, and potential for user impersonation.</t>
  </si>
  <si>
    <t>An adjacent network attack of negligible complexity on a medical device's Bluetooth interface, requiring high privileges but no user interaction, leads to critical patient safety risks and greater secondary data exposure due to device unavailability.</t>
  </si>
  <si>
    <t>An adjacent network, medium complexity attack on a hospital's security camera system, requiring low privileges and user interaction, results in high availability issues, major patient safety concerns, and potential network access.</t>
  </si>
  <si>
    <t>An adjacent network, critical complexity attack on a hospital's digital signage system, requiring low privileges and no user interaction, compromises high confidentiality and low integrity, with limited impact on patient safety.</t>
  </si>
  <si>
    <t>A high complexity network attack on the hospital's emergency alert system, with no privileges or user interaction required, compromises high confidentiality and availability, leading to moderate patient safety risks and potential user impersonation.</t>
  </si>
  <si>
    <t>A physical, extreme complexity attack on a hospital's main server, requiring high privileges and user interaction, leads to high confidentiality and availability breaches, critical patient safety risks, and network access.</t>
  </si>
  <si>
    <t>A local, low complexity attack on a hospital's digital signage system, requiring low privileges and user interaction, compromises high data confidentiality and integrity with negligible patient safety impact.</t>
  </si>
  <si>
    <t>An extreme complexity network attack on a hospital's cloud storage, requiring low privileges and user interaction, leads to high confidentiality and integrity breaches, with moderate patient safety risks.</t>
  </si>
  <si>
    <t>A physical, high complexity attack on a medical device's firmware, requiring low privileges and no user interaction, compromises data integrity, leading to limited patient safety risks and potential for user impersonation.</t>
  </si>
  <si>
    <t>A physical, medium complexity attack on a hospital's network router, requiring high privileges and no user interaction, affects data integrity and enables unauthorized network access, posing moderate patient safety risks.</t>
  </si>
  <si>
    <t>A critical complexity network attack on a hospital's patient portal, requiring no privileges but user interaction, compromises low data confidentiality, with negligible patient safety impact.</t>
  </si>
  <si>
    <t>A physical, extreme complexity attack on a hospital's backup generator system, requiring no privileges but user interaction, leads to high availability issues, moderate patient safety risks, and secondary data exposure.</t>
  </si>
  <si>
    <t>A physical, critical complexity attack on a hospital's central database, requiring no privileges but user interaction, results in high confidentiality, integrity, and availability breaches, posing major patient safety risks.</t>
  </si>
  <si>
    <t>An adjacent network, medium complexity attack on a hospital's Wi-Fi network, requiring low privileges and no user interaction, compromises high data confidentiality and leads to major patient safety risks.</t>
  </si>
  <si>
    <t>A local, negligible complexity attack on a hospital's public kiosk system, requiring high privileges and user interaction, causes high availability issues, leading to limited patient safety risks and greater primary data exposure.</t>
  </si>
  <si>
    <t>A local, negligible complexity attack on a hospital's administrative computer, requiring high privileges and user interaction, compromises high confidentiality and integrity, with negligible patient safety impact and potential for user impersonation.</t>
  </si>
  <si>
    <t>A physical, extreme complexity attack on a hospital's HVAC system, requiring no privileges but user interaction, results in high availability issues with negligible patient safety impact and greater secondary data exposure.</t>
  </si>
  <si>
    <t>A local, negligible complexity attack on a self-service check-in kiosk in the hospital, requiring high privileges and user interaction, leads to limited patient safety risks and enables unauthorized network access.</t>
  </si>
  <si>
    <t>A physical, critical complexity attack on a hospital's medical imaging system, requiring low privileges and user interaction, compromises data integrity, leading to limited patient safety risks and potential user impersonation.</t>
  </si>
  <si>
    <t>A local, medium complexity attack on a hospital's nurse call system, with no privileges or user interaction, causes low availability issues, moderate patient safety risks, and unauthorized network access.</t>
  </si>
  <si>
    <t>A local, low complexity attack on a hospital's emergency intercom system, requiring low privileges and user interaction, results in high availability issues and major patient safety risks.</t>
  </si>
  <si>
    <t>An adjacent network, low complexity attack on a hospital's mobile health app, requiring low privileges and user interaction, leads to high availability issues, critical patient safety risks, and secondary data exposure.</t>
  </si>
  <si>
    <t>An adjacent network, extreme complexity attack on a hospital's external security cameras, requiring high privileges and no user interaction, poses negligible patient safety risks but potential for user impersonation.</t>
  </si>
  <si>
    <t>A physical, negligible complexity attack on a hospital's automated medication dispenser, requiring high privileges and no user interaction, leads to low availability issues and critical patient safety risks.</t>
  </si>
  <si>
    <t>A network, medium complexity attack on a hospital's online patient records, requiring low privileges but no user interaction, compromises data integrity, leading to critical patient safety risks and potential user impersonation.</t>
  </si>
  <si>
    <t>A local, low complexity attack on a hospital's laboratory information system, requiring high privileges and no user interaction, results in low data breaches, critical patient safety risks, and device unavailability.</t>
  </si>
  <si>
    <t>A critical network attack on a hospital's patient data system, requiring high-level access and user interaction, leads to low confidentiality but high integrity breaches. It critically impacts patient safety and disrupts device availability.</t>
  </si>
  <si>
    <t>A high-complexity network attack targets a hospital's communication infrastructure, affecting system availability, posing major patient safety risks, and enabling user impersonation, despite not requiring any privileges.</t>
  </si>
  <si>
    <t>A critical local attack on a hospital's medication management software, requiring low privileges and user interaction, compromises high confidentiality with limited impact on patient safety.</t>
  </si>
  <si>
    <t>A critical physical attack on a hospital's network server, requiring low privileges, leads to low confidentiality and high integrity breaches, with negligible patient safety impact but potential for unauthorized network access.</t>
  </si>
  <si>
    <t>A negligible complexity network attack on a hospital's vital signs monitoring system, requiring low privileges and user interaction, compromises high confidentiality and leads to critical patient safety risks.</t>
  </si>
  <si>
    <t>A low complexity adjacent network attack on a hospital's Wi-Fi enabled medical devices, without privileges but requiring user interaction, leads to high data integrity and availability breaches, with limited patient safety impact.</t>
  </si>
  <si>
    <t>A negligible complexity network attack on a hospital's appointment scheduling system, requiring high privileges, results in low confidentiality and high integrity breaches, with major patient safety risks.</t>
  </si>
  <si>
    <t>A critical local attack on a hospital's electronic health record system, requiring high privileges and user interaction, compromises high confidentiality and integrity, leading to major patient safety risks.</t>
  </si>
  <si>
    <t>A critical adjacent network attack on a hospital's remote patient monitoring system, requiring low privileges, leads to low data breaches but major patient safety risks and potential for user impersonation.</t>
  </si>
  <si>
    <t>A high complexity network attack on a hospital's drug dispensing system, affecting data integrity and system availability, poses major patient safety risks and disrupts device availability.</t>
  </si>
  <si>
    <t>A high complexity network attack targets the software of a networked MRI machine, leading to data corruption. This compromises the machine's functionality, posing moderate patient safety risks due to misdiagnoses.</t>
  </si>
  <si>
    <t>A network attack on a hospital's centralized patient monitoring system, requiring high access, disrupts its high-availability function, posing limited patient safety risks but enabling user impersonation through system access.</t>
  </si>
  <si>
    <t>An extreme complexity adjacent network attack on wireless infusion pumps compromises their operation, subtly altering medication dosage rates, posing limited yet significant risks to patient safety.</t>
  </si>
  <si>
    <t>A medium complexity local attack on a blood analysis machine, requiring high privileges, results in tampered test results, posing limited patient safety risks due to potential misdiagnosis.</t>
  </si>
  <si>
    <t>A negligible complexity local attack on automated external defibrillators (AEDs), requiring high privileges, leads to significant functionality disruption, posing major patient safety risks in emergency situations.</t>
  </si>
  <si>
    <t>An adjacent network attack on telehealth diagnostic tools, with low complexity and requiring minimal privileges, compromises patient data integrity, posing moderate patient safety risks due to potential misdiagnosis.</t>
  </si>
  <si>
    <t>A critical network attack on a hospital’s remote surgery system, requiring high privileges, disrupts operational controls, leading to major patient safety risks and potential unauthorized system access.</t>
  </si>
  <si>
    <t>A low complexity local attack on the hospital's medical refrigeration systems causes high availability issues, risking the efficacy of stored medications and vaccines, and posing major patient safety risks.</t>
  </si>
  <si>
    <t>A local attack on a hospital's ECG monitoring devices, requiring high privileges, alters data integrity, posing moderate patient safety risks by displaying inaccurate patient heart rates.</t>
  </si>
  <si>
    <t>A network attack of negligible complexity on smart hospital beds, requiring high privileges, leads to functionality disruptions, posing limited patient safety risks but enabling user impersonation threats.</t>
  </si>
  <si>
    <t>A physical, low complexity attack on a hospital's diagnostic ultrasound machine, requiring no privileges but user interaction, results in high data integrity issues and major patient safety risks, with unauthorized network access.</t>
  </si>
  <si>
    <t>A network attack of low complexity on a hospital's automated medication dispenser, requiring no privileges but user interaction, causes high availability issues, posing negligible patient safety risks.</t>
  </si>
  <si>
    <t>A local, medium complexity attack on a digital stethoscope system, requiring low privileges and user interaction, leads to high data availability issues and major patient safety risks, with unauthorized network access.</t>
  </si>
  <si>
    <t>A physical, negligible complexity attack on a portable X-ray machine, requiring low privileges, compromises data confidentiality, posing limited patient safety risks and affecting device availability.</t>
  </si>
  <si>
    <t>An extreme complexity physical attack on a hospital's surgical robot, requiring low privileges, disrupts both data confidentiality and integrity, leading to major patient safety risks.</t>
  </si>
  <si>
    <t>A local, extreme complexity attack on a patient monitoring system, requiring low privileges and user interaction, results in limited data breaches and patient safety risks, with potential for user impersonation.</t>
  </si>
  <si>
    <t>A critical local attack on a hospital's infusion pump system, requiring low privileges and user interaction, leads to high data availability issues and limited patient safety risks.</t>
  </si>
  <si>
    <t>A local, low complexity attack on the hospital's central heating system, requiring no privileges, results in low data breaches but critical patient safety risks due to temperature control disruption.</t>
  </si>
  <si>
    <t>An adjacent, medium complexity network attack on a hospital's MRI system, requiring low privileges, leads to high confidentiality, integrity, and availability breaches, posing critical patient safety risks.</t>
  </si>
  <si>
    <t>A critical network attack on a hospital's pacemaker programming system, requiring high privileges, disrupts data integrity and availability, posing negligible patient safety risks but affecting device availability.</t>
  </si>
  <si>
    <t>A high complexity local attack on a hospital's blood pressure monitor results in inaccurate readings, posing major patient safety risks due to potential misdiagnosis.</t>
  </si>
  <si>
    <t>An extreme complexity adjacent network attack on wireless EEG systems leads to high availability issues and major patient safety risks due to disrupted monitoring.</t>
  </si>
  <si>
    <t>A low complexity network attack on a hospital's digital pharmacy system causes high availability issues, leading to limited patient safety risks due to delayed medication dispensing.</t>
  </si>
  <si>
    <t>An extreme complexity physical attack on radiology imaging systems disrupts data integrity and availability, posing critical risks to patient safety through misdiagnoses.</t>
  </si>
  <si>
    <t>A low complexity local attack on a patient room monitoring system results in critical patient safety risks, compromising the surveillance of patients’ vital signs.</t>
  </si>
  <si>
    <t>An extreme complexity adjacent network attack on a hospital's central monitoring system compromises high confidentiality and integrity, leading to critical patient safety risks.</t>
  </si>
  <si>
    <t>A low complexity network attack on automated lab equipment results in high availability issues, posing critical patient safety risks due to delayed or incorrect lab results.</t>
  </si>
  <si>
    <t>A high complexity network attack on insulin pump systems causes major patient safety risks by disrupting the dosage and timing of insulin delivery.</t>
  </si>
  <si>
    <t>A high complexity adjacent network attack on telemedicine systems leads to major patient safety risks and potential user impersonation, compromising the integrity of remote consultations.</t>
  </si>
  <si>
    <t>A negligible complexity physical attack on wearable patient trackers results in high data breaches but negligible patient safety risks.</t>
  </si>
  <si>
    <t>An adjacent medium complexity attack on a hospital's cardiac monitoring system affects data availability, leading to critical patient safety risks and disrupting device functionality.</t>
  </si>
  <si>
    <t>A local medium complexity attack on an insulin administration device, requiring high access, results in high data integrity breaches, posing limited patient safety risks but affecting device availability.</t>
  </si>
  <si>
    <t>A physical high complexity attack on a CT scanner, requiring high privileges, disrupts data integrity and availability, posing critical patient safety risks due to erroneous imaging results.</t>
  </si>
  <si>
    <t>A medium complexity local attack on a hospital's automated patient check-in system leads to critical patient safety risks due to incorrect patient data entry, with potential network access.</t>
  </si>
  <si>
    <t>A network attack of negligible complexity on a hospital's electronic health record system, requiring high privileges, compromises high confidentiality and integrity, posing critical patient safety risks.</t>
  </si>
  <si>
    <t>A negligible complexity local attack on a hospital's paging system, requiring high privileges, results in low data breaches but major patient safety risks due to communication failures.</t>
  </si>
  <si>
    <t>A physical medium complexity attack on an MRI machine, requiring high privileges, compromises data confidentiality, integrity, and availability, posing limited patient safety risks and potential for user impersonation.</t>
  </si>
  <si>
    <t>An adjacent medium complexity attack on a hospital's wireless infusion pumps, requiring user interaction, leads to moderate patient safety risks due to disrupted medication administration.</t>
  </si>
  <si>
    <t>A negligible complexity local attack on a hospital's vital signs monitors, requiring low privileges, results in low data breaches but moderate patient safety risks due to false readings.</t>
  </si>
  <si>
    <t>An adjacent negligible complexity attack on portable patient monitors, requiring user interaction, compromises data confidentiality and integrity, posing major patient safety risks.</t>
  </si>
  <si>
    <t>In a critical adjacent network attack, a hospital's smart infusion pumps are compromised, leading to incorrect medication dosing. Despite minimal data theft, the attack critically endangers patients by administering potentially harmful doses.</t>
  </si>
  <si>
    <t>Wireless patient telemetry systems fall victim to a negligible complexity attack. High confidentiality and integrity breaches occur, jeopardizing patient safety by potentially altering vital sign data, leading to incorrect treatment decisions.</t>
  </si>
  <si>
    <t>A critical physical attack targets a hospital's surgical navigation system. The attacker, not requiring privileges, manipulates critical data, leading to potentially life-threatening errors in surgical procedures due to inaccurate navigation.</t>
  </si>
  <si>
    <t>An extreme complexity attack on remote patient monitoring systems requires user interaction to alter vital data subtly. Although the patient safety risks are negligible, the high integrity breach could lead to misinterpretations of patient conditions.</t>
  </si>
  <si>
    <t>High complexity attacks on Wi-Fi-enabled medical devices lead to low availability, hampering essential health monitoring and causing limited patient safety risks. The attack also opens potential access to the hospital's network.</t>
  </si>
  <si>
    <t>A public Wi-Fi network within the hospital is compromised in a low complexity attack. This leads to communication breakdowns, moderate patient safety risks due to delayed responses, and a potential gateway for further attacks.</t>
  </si>
  <si>
    <t>Wi-Fi-enabled medical devices experience low data integrity breaches from a high complexity attack. This poses negligible direct patient safety risks but raises concerns about user impersonation, compromising patient data confidentiality.</t>
  </si>
  <si>
    <t>Smart thermostats in patient rooms are targeted by an extreme complexity attack, leading to temperature control issues. While direct patient safety risks are negligible, the high data integrity breach could potentially affect other connected systems.</t>
  </si>
  <si>
    <t>A low complexity physical attack on a radiology department's network leads to data breaches, compromising the confidentiality, integrity, and availability of critical patient imaging data, resulting in limited patient safety risks.</t>
  </si>
  <si>
    <t>Ambulatory external defibrillators are disrupted by a high complexity adjacent network attack. The attack primarily results in device unavailability, posing major risks during cardiac emergencies, although direct data breaches are low.</t>
  </si>
  <si>
    <t>In a high-stakes critical network attack, the hospital's central data repository, which stores patient records, is targeted. Requiring elevated access, the attackers manage to severely corrupt both the integrity and availability of patient data, leading to potentially life-threatening misdiagnoses and treatment errors. This attack also opens up pathways for extensive unauthorized access to other critical hospital networks.</t>
  </si>
  <si>
    <t>An ultrasound machine in the radiology department becomes the target of a local high complexity attack. The attacker, needing high-level privileges, successfully alters the machine's data confidentiality and integrity, leading to potentially inaccurate diagnostic results and moderate patient safety risks. This also affects the ultrasound machine's availability, delaying critical diagnostic procedures.</t>
  </si>
  <si>
    <t>The hospital's wireless communication system is compromised by an adjacent extreme complexity attack. Even without needing high privileges, the attacker disrupts the system's availability, affecting critical communications. Fortunately, direct patient safety risks are negligible, but the attack provides a gateway for deeper network penetration.</t>
  </si>
  <si>
    <t>A severe network attack is launched on the hospital's electronic prescribing system. The attacker, requiring high-level access, breaches the system massively, leading to incorrect medication orders. This not only compromises patient safety on a large scale but also disrupts the entire medication distribution process.</t>
  </si>
  <si>
    <t>The telehealth platform, crucial for remote patient consultations, faces a high complexity network attack. The attacker manipulates patient data, leading to potential misdiagnoses or delayed treatments, significantly endangering patient safety, especially for those who rely on remote medical care.</t>
  </si>
  <si>
    <t>Targeting the hospital's medical imaging storage, a negligible complexity network attack, conducted with high-level access, leads to the corruption of critical imaging data. This presents a grave risk to patient safety, as corrupted or inaccessible imaging data could lead to critical misdiagnoses.</t>
  </si>
  <si>
    <t>Attackers carry out a local attack on the hospital's check-in kiosks. With no need for special privileges but requiring user interaction, the attack leads to incorrect patient data entry. This could cause misidentification, wrong patient treatment information, and moderate patient safety risks.</t>
  </si>
  <si>
    <t>Lab equipment in the hospital falls victim to a medium complexity physical attack. While requiring low privileges, the attack leads to high data availability issues. This disrupts laboratory operations but fortunately has negligible direct impact on patient safety.</t>
  </si>
  <si>
    <t>A patient monitoring system is compromised through a high complexity network attack. The attacker, not needing high privileges, manipulates the system to display false patient vitals, leading to moderate patient safety risks due to potential misinterpretation of critical health data by medical staff.</t>
  </si>
  <si>
    <t>In a targeted physical attack of negligible complexity, the hospital's medication dispensing system is disrupted. Requiring low privileges, the attack leads to high availability issues, critically endangering patient safety by causing delays or errors in medication dispensing.</t>
  </si>
  <si>
    <t>A critical local attack on a hospital's central patient monitoring system results in high breaches of confidentiality, integrity, and availability. This attack causes limited direct patient safety risks but severely impacts the availability of these critical monitoring devices, potentially leading to delayed or missed vital sign detection.</t>
  </si>
  <si>
    <t>An extreme network attack on the hospital's electronic medical record system requires high-level access. This attack leads to massive breaches of data confidentiality and integrity, causing moderate patient safety risks by compromising the accuracy and availability of essential patient records.</t>
  </si>
  <si>
    <t>A highly sophisticated physical attack on advanced surgical equipment, requiring high-level access, significantly disrupts the functionality of these critical devices. This poses negligible direct patient safety risks but allows the attacker to impersonate medical personnel, potentially leading to unauthorized access to sensitive patient data.</t>
  </si>
  <si>
    <t>A critical network attack targets the hospital's pharmacy management system, requiring low privileges. It severely compromises the system's data confidentiality and integrity, leading to major patient safety risks by causing medication errors and delays in patient treatment.</t>
  </si>
  <si>
    <t>An adjacent high complexity attack on the hospital's Wi-Fi network leads to high data integrity breaches. This poses major patient safety risks by disrupting wireless communication crucial for patient monitoring and care coordination, and enables potential user impersonation.</t>
  </si>
  <si>
    <t>A negligible complexity adjacent network attack on the hospital's telehealth devices, requiring low privileges, compromises data confidentiality. This poses moderate patient safety risks by potentially altering or disrupting critical telemedicine consultations and treatments.</t>
  </si>
  <si>
    <t>A high complexity physical attack on the hospital's automated external defibrillators (AEDs) leads to critical patient safety risks. The attack causes device malfunction during emergencies, potentially leading to life-threatening delays or failures in providing essential care.</t>
  </si>
  <si>
    <t>A high complexity physical attack on the hospital's blood storage refrigerator, requiring high privileges and user interaction, disrupts temperature control. This poses negligible direct patient safety risks but can lead to spoilage of critical blood supplies.</t>
  </si>
  <si>
    <t>A critical physical attack on the hospital's oxygen supply system disrupts its availability, leading to limited patient safety risks. This could cause potential shortages in critical care areas, impacting patients requiring oxygen support.</t>
  </si>
  <si>
    <t>A critical local attack on the hospital's internal communication system, requiring low privileges and user interaction, leads to major patient safety risks. The attack disrupts vital communication channels, leading to delays in emergency responses and care coordination.</t>
  </si>
  <si>
    <t>A negligible complexity local attack on a hospital's patient monitoring system, requiring high privileges and user interaction, results in high data integrity breaches. This poses critical patient safety risks due to potential misinterpretation of vital signs, possibly leading to incorrect treatments.</t>
  </si>
  <si>
    <t>A critical physical attack on a hospital’s automated insulin pumps disrupts both data integrity and availability. This leads to major patient safety risks as the attack causes incorrect insulin dosing, endangering patients with diabetic conditions.</t>
  </si>
  <si>
    <t>An extreme complexity local attack on a hospital's Wi-Fi network, requiring low privileges, results in high availability issues, but poses negligible patient safety risks, mainly affecting network performance and slowing down critical communications.</t>
  </si>
  <si>
    <t>A critical adjacent network attack on a hospital's telehealth system compromises data confidentiality and integrity, posing major patient safety risks due to potential misdiagnoses and treatment errors, impacting remote patients relying on telemedicine.</t>
  </si>
  <si>
    <t>A high complexity physical attack on a hospital's radiation therapy machines, requiring low privileges, leads to high data breaches, posing negligible patient safety risks but potentially enabling user impersonation and unauthorized access to sensitive patient data.</t>
  </si>
  <si>
    <t>An adjacent medium complexity attack on the hospital's internal communication system, requiring high privileges, results in low data integrity breaches, posing moderate patient safety risks due to miscommunication, potentially leading to treatment delays or errors.</t>
  </si>
  <si>
    <t>An adjacent medium complexity attack on a hospital's digital signage system leads to high data availability issues. Despite high data breaches, it poses critical patient safety risks due to misinformation and confusion, disrupting the hospital's informational flow.</t>
  </si>
  <si>
    <t>A critical network attack on a hospital’s electronic health record system compromises low data integrity, leading to major patient safety risks due to potentially incorrect or missing patient information, affecting treatments and diagnoses.</t>
  </si>
  <si>
    <t>A critical physical attack on a hospital’s MRI machine, requiring low privileges and user interaction, leads to low data integrity breaches. This poses limited patient safety risks but affects device availability, delaying essential diagnostic procedures.</t>
  </si>
  <si>
    <t>An extreme complexity physical attack on a hospital’s central server for patient records results in high data breaches, posing negligible patient safety risks but significantly impacting device availability, hindering access to crucial patient information.</t>
  </si>
  <si>
    <t>A low complexity network attack on a hospital's patient data encryption system, requiring no privileges but user interaction, leads to high breaches of data confidentiality and integrity. This attack, although posing negligible direct patient safety risks, significantly undermines the security of sensitive patient data, potentially leading to privacy violations.</t>
  </si>
  <si>
    <t>An adjacent negligible complexity attack on the hospital's Wi-Fi-enabled patient call system, requiring low privileges, results in low availability issues. This attack critically endangers patient safety due to delayed responses to patient calls, potentially leading to overlooked emergencies.</t>
  </si>
  <si>
    <t>A critical network attack on the hospital’s central network infrastructure, requiring no privileges, leads to negligible data breaches but grants extensive unauthorized network access. This opens the door for a risk of wider system compromise, potentially affecting various critical hospital operations.</t>
  </si>
  <si>
    <t>An extreme complexity physical attack on the hospital's blood analysis machines, requiring user interaction, leads to high data breaches but poses major patient safety risks. These risks arise from the potential misdiagnoses due to altered or corrupted test results, leading to incorrect treatments.</t>
  </si>
  <si>
    <t>An extreme complexity local attack on the hospital's internal communications network, requiring low privileges, results in high availability issues. This disrupts essential communication channels, posing moderate patient safety risks due to delays in critical information sharing among medical staff.</t>
  </si>
  <si>
    <t>An extreme complexity physical attack on the hospital's automated medication dispensing system, requiring high privileges, results in high data integrity and availability breaches. However, this attack poses negligible direct patient safety risks, primarily affecting the efficiency of medication dispensing.</t>
  </si>
  <si>
    <t>An adjacent high complexity attack on the hospital's wireless patient monitoring system, requiring high privileges, leads to high availability issues. This disrupts continuous patient surveillance, posing moderate patient safety risks by potentially missing critical health alerts.</t>
  </si>
  <si>
    <t>A low complexity physical attack on a hospital's oxygen concentrators leads to high data integrity breaches but poses negligible patient safety risks. The primary impact is on the device availability, potentially affecting patients requiring supplemental oxygen.</t>
  </si>
  <si>
    <t>An adjacent medium complexity attack on the hospital's telehealth communication system, requiring low privileges, leads to high data integrity breaches. This poses moderate patient safety risks by potentially causing miscommunication during remote consultations, impacting diagnosis and treatment.</t>
  </si>
  <si>
    <t>A high complexity local attack on a hospital's electronic patient records system, requiring high privileges, results in low data breaches but limited patient safety risks. The main concern is the potential delays in accessing critical patient information, impacting patient care and treatment decisions.</t>
  </si>
  <si>
    <t>A low complexity network attack on a hospital's patient feedback system, requiring no privileges but user interaction, results in low data integrity breaches. This poses limited patient safety risks but opens avenues for user impersonation, potentially compromising patient information.</t>
  </si>
  <si>
    <t>An extreme complexity adjacent network attack on a hospital's wireless vital signs monitors compromises data confidentiality. Although the patient safety risks are negligible, the attack affects device availability, disrupting critical patient monitoring.</t>
  </si>
  <si>
    <t>A low complexity physical attack on a hospital's emergency call buttons leads to low data breaches across all spectrums, posing moderate patient safety risks by potentially delaying emergency responses.</t>
  </si>
  <si>
    <t>A critical physical attack on a hospital's central air conditioning system leads to high data availability issues, posing critical patient safety risks by creating potentially hazardous environmental conditions.</t>
  </si>
  <si>
    <t>A high complexity local attack on a hospital’s public address system results in no data breaches but poses moderate patient safety risks and network access issues due to disrupted communication.</t>
  </si>
  <si>
    <t>A low complexity network attack on the hospital's Wi-Fi network, requiring user interaction, leads to high availability issues, posing negligible patient safety risks but potentially granting unauthorized network access.</t>
  </si>
  <si>
    <t>A critical physical attack on the hospital's backup power generators, requiring user interaction, leads to high data integrity and availability breaches. This poses critical patient safety risks by threatening power supply to life-sustaining equipment.</t>
  </si>
  <si>
    <t>An extreme complexity local attack on a hospital’s medication tracking system, requiring high privileges, leads to low data breaches but poses negligible patient safety risks, affecting device availability.</t>
  </si>
  <si>
    <t>A medium complexity adjacent network attack on a hospital's telemedicine equipment, requiring low privileges, compromises high confidentiality and integrity. This poses limited patient safety risks by potentially altering patient data.</t>
  </si>
  <si>
    <t>A high complexity local attack on a hospital's digital signage system, requiring low privileges, results in low data breaches but high availability issues, posing negligible patient safety risks.</t>
  </si>
  <si>
    <t>A negligible complexity network attack on the hospital's patient record encryption system leads to high data breaches across all spectrums, posing critical patient safety risks and enabling widespread user impersonation.</t>
  </si>
  <si>
    <t>An extreme complexity physical attack on the hospital's central server, requiring high privileges, results in high breaches of confidentiality, integrity, and availability. This poses major patient safety risks and opens avenues for user impersonation.</t>
  </si>
  <si>
    <t>A highly sophisticated physical attack on the hospital's outpatient scheduling system, requiring high-level access, disrupts system functionality but poses limited patient safety risks.</t>
  </si>
  <si>
    <t>An extreme complexity physical attack on a hospital's emergency alert system, requiring high privileges, leads to low data breaches but poses moderate patient safety risks due to potential communication failures.</t>
  </si>
  <si>
    <t>A highly advanced physical attack on the hospital's public Wi-Fi system, requiring high privileges, causes no data breaches but poses major patient safety risks due to disrupted communication.</t>
  </si>
  <si>
    <t>An extreme physical attack on a hospital’s automated medication dispensing system, requiring high privileges, results in high data integrity breaches and limited patient safety risks due to potential medication errors.</t>
  </si>
  <si>
    <t>A sophisticated physical attack on a hospital's backup power system, requiring high-level access, leads to high data breaches and critical patient safety risks by threatening the power supply to essential medical equipment.</t>
  </si>
  <si>
    <t>An extreme physical attack on a hospital's internal communication network, requiring high privileges, results in high data breaches, posing limited patient safety risks but enabling user impersonation.</t>
  </si>
  <si>
    <t>A highly advanced physical attack on the hospital's telemedicine systems, requiring high-level access, compromises data integrity and availability, leading to moderate patient safety risks and potential network access.</t>
  </si>
  <si>
    <t>An extreme complexity physical attack on a hospital’s central data storage, requiring high privileges, leads to high data breaches and critical patient safety risks by compromising the integrity of patient records.</t>
  </si>
  <si>
    <t>A sophisticated physical attack on the hospital's wireless medical devices, requiring high-level access, leads to low data breaches but major patient safety risks due to disrupted device functionality.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</si>
</sst>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1"/>
      <color theme="1"/>
      <name val="Calibri"/>
      <family val="2"/>
      <charset val="177"/>
      <scheme val="minor"/>
    </font>
    <font>
      <b/>
      <sz val="11"/>
      <color theme="0"/>
      <name val="Calibri"/>
      <family val="2"/>
      <scheme val="minor"/>
    </font>
    <font>
      <sz val="11"/>
      <color theme="1"/>
      <name val="Calibri"/>
      <family val="2"/>
    </font>
    <font>
      <b/>
      <sz val="11"/>
      <color theme="0"/>
      <name val="Calibri"/>
      <family val="2"/>
    </font>
  </fonts>
  <fills count="20">
    <fill>
      <patternFill patternType="none"/>
    </fill>
    <fill>
      <patternFill patternType="gray125"/>
    </fill>
    <fill>
      <patternFill patternType="solid">
        <fgColor theme="9" tint="0.59999389629810485"/>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1"/>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E0AAE4"/>
        <bgColor indexed="64"/>
      </patternFill>
    </fill>
    <fill>
      <patternFill patternType="solid">
        <fgColor rgb="FFA850D0"/>
        <bgColor indexed="64"/>
      </patternFill>
    </fill>
    <fill>
      <patternFill patternType="solid">
        <fgColor theme="1" tint="4.9989318521683403E-2"/>
        <bgColor indexed="64"/>
      </patternFill>
    </fill>
    <fill>
      <patternFill patternType="solid">
        <fgColor rgb="FFB161D5"/>
        <bgColor indexed="64"/>
      </patternFill>
    </fill>
  </fills>
  <borders count="3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medium">
        <color indexed="64"/>
      </bottom>
      <diagonal/>
    </border>
    <border>
      <left style="thin">
        <color indexed="64"/>
      </left>
      <right style="double">
        <color indexed="64"/>
      </right>
      <top/>
      <bottom style="medium">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double">
        <color indexed="64"/>
      </right>
      <top style="thin">
        <color indexed="64"/>
      </top>
      <bottom/>
      <diagonal/>
    </border>
    <border>
      <left style="thin">
        <color indexed="64"/>
      </left>
      <right style="double">
        <color indexed="64"/>
      </right>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ck">
        <color indexed="64"/>
      </right>
      <top/>
      <bottom/>
      <diagonal/>
    </border>
    <border>
      <left style="double">
        <color indexed="64"/>
      </left>
      <right style="thin">
        <color indexed="64"/>
      </right>
      <top/>
      <bottom/>
      <diagonal/>
    </border>
    <border>
      <left style="double">
        <color indexed="64"/>
      </left>
      <right style="double">
        <color indexed="64"/>
      </right>
      <top/>
      <bottom style="thin">
        <color indexed="64"/>
      </bottom>
      <diagonal/>
    </border>
    <border>
      <left style="double">
        <color indexed="64"/>
      </left>
      <right style="double">
        <color indexed="64"/>
      </right>
      <top style="thin">
        <color indexed="64"/>
      </top>
      <bottom/>
      <diagonal/>
    </border>
    <border>
      <left style="double">
        <color indexed="64"/>
      </left>
      <right style="double">
        <color indexed="64"/>
      </right>
      <top/>
      <bottom style="medium">
        <color indexed="64"/>
      </bottom>
      <diagonal/>
    </border>
    <border>
      <left style="double">
        <color indexed="64"/>
      </left>
      <right style="thin">
        <color indexed="64"/>
      </right>
      <top style="thin">
        <color indexed="64"/>
      </top>
      <bottom style="medium">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medium">
        <color indexed="64"/>
      </top>
      <bottom style="thin">
        <color indexed="64"/>
      </bottom>
      <diagonal/>
    </border>
    <border>
      <left style="thin">
        <color indexed="64"/>
      </left>
      <right style="double">
        <color indexed="64"/>
      </right>
      <top style="thin">
        <color indexed="64"/>
      </top>
      <bottom style="thin">
        <color indexed="64"/>
      </bottom>
      <diagonal/>
    </border>
  </borders>
  <cellStyleXfs count="1">
    <xf numFmtId="0" fontId="0" fillId="0" borderId="0"/>
  </cellStyleXfs>
  <cellXfs count="113">
    <xf numFmtId="0" fontId="0" fillId="0" borderId="0" xfId="0"/>
    <xf numFmtId="0" fontId="0" fillId="0" borderId="0" xfId="0" applyAlignment="1">
      <alignment horizontal="left" readingOrder="1"/>
    </xf>
    <xf numFmtId="0" fontId="0" fillId="0" borderId="0" xfId="0" applyAlignment="1">
      <alignment horizontal="center" readingOrder="1"/>
    </xf>
    <xf numFmtId="0" fontId="0" fillId="0" borderId="1" xfId="0" applyBorder="1" applyAlignment="1">
      <alignment horizontal="center" readingOrder="1"/>
    </xf>
    <xf numFmtId="0" fontId="0" fillId="0" borderId="2" xfId="0" applyBorder="1" applyAlignment="1">
      <alignment horizontal="center" readingOrder="1"/>
    </xf>
    <xf numFmtId="0" fontId="0" fillId="0" borderId="5" xfId="0" applyBorder="1" applyAlignment="1">
      <alignment horizontal="center" readingOrder="1"/>
    </xf>
    <xf numFmtId="0" fontId="0" fillId="0" borderId="6" xfId="0" applyBorder="1" applyAlignment="1">
      <alignment horizontal="center" readingOrder="1"/>
    </xf>
    <xf numFmtId="0" fontId="6" fillId="0" borderId="7" xfId="0" applyFont="1" applyBorder="1" applyAlignment="1">
      <alignment horizontal="left" readingOrder="1"/>
    </xf>
    <xf numFmtId="0" fontId="6" fillId="0" borderId="8" xfId="0" applyFont="1" applyBorder="1" applyAlignment="1">
      <alignment horizontal="center" readingOrder="1"/>
    </xf>
    <xf numFmtId="0" fontId="6" fillId="0" borderId="9" xfId="0" applyFont="1" applyBorder="1" applyAlignment="1">
      <alignment horizontal="center" readingOrder="1"/>
    </xf>
    <xf numFmtId="0" fontId="0" fillId="0" borderId="11" xfId="0" applyBorder="1" applyAlignment="1">
      <alignment horizontal="center" readingOrder="1"/>
    </xf>
    <xf numFmtId="0" fontId="0" fillId="0" borderId="12" xfId="0" applyBorder="1" applyAlignment="1">
      <alignment horizontal="center" readingOrder="1"/>
    </xf>
    <xf numFmtId="0" fontId="6" fillId="0" borderId="7" xfId="0" applyFont="1" applyBorder="1" applyAlignment="1">
      <alignment horizontal="left" vertical="center" readingOrder="1"/>
    </xf>
    <xf numFmtId="0" fontId="0" fillId="0" borderId="0" xfId="0" applyAlignment="1">
      <alignment horizontal="center" vertical="center" readingOrder="1"/>
    </xf>
    <xf numFmtId="0" fontId="0" fillId="0" borderId="0" xfId="0" applyAlignment="1">
      <alignment horizontal="left" vertical="center" readingOrder="1"/>
    </xf>
    <xf numFmtId="0" fontId="0" fillId="8" borderId="0" xfId="0" applyFill="1" applyAlignment="1">
      <alignment horizontal="center" readingOrder="1"/>
    </xf>
    <xf numFmtId="0" fontId="0" fillId="8" borderId="0" xfId="0" applyFill="1" applyAlignment="1">
      <alignment horizontal="center" vertical="center" readingOrder="1"/>
    </xf>
    <xf numFmtId="0" fontId="0" fillId="8" borderId="0" xfId="0" applyFill="1"/>
    <xf numFmtId="0" fontId="6" fillId="0" borderId="23" xfId="0" applyFont="1" applyBorder="1" applyAlignment="1">
      <alignment vertical="center" readingOrder="1"/>
    </xf>
    <xf numFmtId="0" fontId="9" fillId="0" borderId="13" xfId="0" applyFont="1" applyBorder="1" applyAlignment="1">
      <alignment horizontal="center" vertical="center" readingOrder="1"/>
    </xf>
    <xf numFmtId="0" fontId="0" fillId="0" borderId="3" xfId="0" applyBorder="1" applyAlignment="1">
      <alignment horizontal="center" readingOrder="1"/>
    </xf>
    <xf numFmtId="0" fontId="8" fillId="0" borderId="18" xfId="0" applyFont="1" applyBorder="1" applyAlignment="1">
      <alignment horizontal="center" readingOrder="1"/>
    </xf>
    <xf numFmtId="0" fontId="8" fillId="0" borderId="19" xfId="0" applyFont="1" applyBorder="1" applyAlignment="1">
      <alignment horizontal="center" readingOrder="1"/>
    </xf>
    <xf numFmtId="0" fontId="6" fillId="0" borderId="7" xfId="0" applyFont="1" applyBorder="1" applyAlignment="1">
      <alignment horizontal="center" vertical="center" wrapText="1" readingOrder="1"/>
    </xf>
    <xf numFmtId="0" fontId="6" fillId="0" borderId="8" xfId="0" applyFont="1" applyBorder="1" applyAlignment="1">
      <alignment horizontal="center" vertical="center" wrapText="1" readingOrder="1"/>
    </xf>
    <xf numFmtId="0" fontId="6" fillId="0" borderId="18" xfId="0" applyFont="1" applyBorder="1" applyAlignment="1">
      <alignment horizontal="center" readingOrder="1"/>
    </xf>
    <xf numFmtId="0" fontId="6" fillId="0" borderId="19" xfId="0" applyFont="1" applyBorder="1" applyAlignment="1">
      <alignment horizontal="center" readingOrder="1"/>
    </xf>
    <xf numFmtId="0" fontId="0" fillId="0" borderId="0" xfId="0" applyAlignment="1">
      <alignment horizontal="center" vertical="center"/>
    </xf>
    <xf numFmtId="0" fontId="0" fillId="0" borderId="0" xfId="0" applyAlignment="1">
      <alignment vertical="center"/>
    </xf>
    <xf numFmtId="0" fontId="0" fillId="0" borderId="1" xfId="0" applyBorder="1" applyAlignment="1">
      <alignment horizontal="center" vertical="center"/>
    </xf>
    <xf numFmtId="0" fontId="10" fillId="0" borderId="1" xfId="0" applyFont="1" applyBorder="1" applyAlignment="1">
      <alignment horizontal="center" vertical="center" readingOrder="1"/>
    </xf>
    <xf numFmtId="0" fontId="0" fillId="0" borderId="23" xfId="0" applyBorder="1" applyAlignment="1">
      <alignment horizontal="center" readingOrder="1"/>
    </xf>
    <xf numFmtId="0" fontId="6" fillId="0" borderId="16" xfId="0" applyFont="1" applyBorder="1" applyAlignment="1">
      <alignment horizontal="center" readingOrder="1"/>
    </xf>
    <xf numFmtId="0" fontId="6" fillId="0" borderId="24" xfId="0" applyFont="1" applyBorder="1" applyAlignment="1">
      <alignment vertical="center" readingOrder="1"/>
    </xf>
    <xf numFmtId="0" fontId="9" fillId="0" borderId="0" xfId="0" applyFont="1" applyAlignment="1">
      <alignment horizontal="center" vertical="center" readingOrder="1"/>
    </xf>
    <xf numFmtId="0" fontId="8" fillId="0" borderId="1" xfId="0" applyFont="1" applyBorder="1" applyAlignment="1">
      <alignment horizontal="center" readingOrder="1"/>
    </xf>
    <xf numFmtId="0" fontId="8" fillId="0" borderId="11" xfId="0" applyFont="1" applyBorder="1" applyAlignment="1">
      <alignment horizontal="center" readingOrder="1"/>
    </xf>
    <xf numFmtId="0" fontId="6" fillId="0" borderId="25" xfId="0" applyFont="1" applyBorder="1" applyAlignment="1">
      <alignment horizontal="center" vertical="center" readingOrder="1"/>
    </xf>
    <xf numFmtId="0" fontId="6" fillId="6" borderId="17" xfId="0" applyFont="1" applyFill="1" applyBorder="1" applyAlignment="1">
      <alignment horizontal="center" vertical="center" wrapText="1" readingOrder="1"/>
    </xf>
    <xf numFmtId="0" fontId="6" fillId="6" borderId="15" xfId="0" applyFont="1" applyFill="1" applyBorder="1" applyAlignment="1">
      <alignment horizontal="center" vertical="center" wrapText="1" readingOrder="1"/>
    </xf>
    <xf numFmtId="0" fontId="6" fillId="11" borderId="2" xfId="0" applyFont="1" applyFill="1" applyBorder="1" applyAlignment="1">
      <alignment horizontal="center" readingOrder="1"/>
    </xf>
    <xf numFmtId="0" fontId="0" fillId="5" borderId="2" xfId="0" applyFill="1" applyBorder="1" applyAlignment="1">
      <alignment horizontal="center" readingOrder="1"/>
    </xf>
    <xf numFmtId="0" fontId="6" fillId="6" borderId="21" xfId="0" applyFont="1" applyFill="1" applyBorder="1" applyAlignment="1">
      <alignment horizontal="center" readingOrder="1"/>
    </xf>
    <xf numFmtId="0" fontId="6" fillId="12" borderId="21" xfId="0" applyFont="1" applyFill="1" applyBorder="1" applyAlignment="1">
      <alignment horizontal="center" readingOrder="1"/>
    </xf>
    <xf numFmtId="0" fontId="6" fillId="15" borderId="21" xfId="0" applyFont="1" applyFill="1" applyBorder="1" applyAlignment="1">
      <alignment horizontal="center" readingOrder="1"/>
    </xf>
    <xf numFmtId="0" fontId="6" fillId="11" borderId="1" xfId="0" applyFont="1" applyFill="1" applyBorder="1" applyAlignment="1">
      <alignment horizontal="center" readingOrder="1"/>
    </xf>
    <xf numFmtId="0" fontId="8" fillId="11" borderId="2" xfId="0" applyFont="1" applyFill="1" applyBorder="1" applyAlignment="1">
      <alignment horizontal="center" readingOrder="1"/>
    </xf>
    <xf numFmtId="0" fontId="7" fillId="3" borderId="0" xfId="0" applyFont="1" applyFill="1" applyAlignment="1">
      <alignment horizontal="center" vertical="center" readingOrder="1"/>
    </xf>
    <xf numFmtId="0" fontId="7" fillId="3" borderId="0" xfId="0" applyFont="1" applyFill="1" applyAlignment="1">
      <alignment horizontal="center" vertical="center" wrapText="1" readingOrder="1"/>
    </xf>
    <xf numFmtId="0" fontId="6" fillId="19" borderId="3" xfId="0" applyFont="1" applyFill="1" applyBorder="1" applyAlignment="1">
      <alignment horizontal="center" readingOrder="1"/>
    </xf>
    <xf numFmtId="0" fontId="9" fillId="13" borderId="15" xfId="0" applyFont="1" applyFill="1" applyBorder="1" applyAlignment="1">
      <alignment horizontal="center" vertical="center" readingOrder="1"/>
    </xf>
    <xf numFmtId="0" fontId="6" fillId="0" borderId="7" xfId="0" applyFont="1" applyBorder="1" applyAlignment="1">
      <alignment horizontal="center" readingOrder="1"/>
    </xf>
    <xf numFmtId="0" fontId="0" fillId="0" borderId="0" xfId="0" applyAlignment="1">
      <alignment horizontal="center"/>
    </xf>
    <xf numFmtId="0" fontId="6" fillId="3" borderId="0" xfId="0" applyFont="1" applyFill="1" applyAlignment="1">
      <alignment horizontal="center"/>
    </xf>
    <xf numFmtId="0" fontId="5" fillId="0" borderId="22" xfId="0" applyFont="1" applyBorder="1" applyAlignment="1">
      <alignment horizontal="center" readingOrder="1"/>
    </xf>
    <xf numFmtId="0" fontId="5" fillId="0" borderId="23" xfId="0" applyFont="1" applyBorder="1" applyAlignment="1">
      <alignment horizontal="center" readingOrder="1"/>
    </xf>
    <xf numFmtId="0" fontId="0" fillId="14" borderId="3" xfId="0" applyFill="1" applyBorder="1" applyAlignment="1" applyProtection="1">
      <alignment horizontal="center" readingOrder="1"/>
      <protection locked="0"/>
    </xf>
    <xf numFmtId="0" fontId="0" fillId="2" borderId="18" xfId="0" applyFill="1" applyBorder="1" applyAlignment="1" applyProtection="1">
      <alignment horizontal="center" readingOrder="1"/>
      <protection locked="0"/>
    </xf>
    <xf numFmtId="0" fontId="0" fillId="16" borderId="26" xfId="0" applyFill="1" applyBorder="1" applyAlignment="1" applyProtection="1">
      <alignment horizontal="center" readingOrder="1"/>
      <protection locked="0"/>
    </xf>
    <xf numFmtId="0" fontId="5" fillId="7" borderId="3" xfId="0" applyFont="1" applyFill="1" applyBorder="1" applyAlignment="1" applyProtection="1">
      <alignment horizontal="center" readingOrder="1"/>
      <protection locked="0"/>
    </xf>
    <xf numFmtId="0" fontId="5" fillId="7" borderId="2" xfId="0" applyFont="1" applyFill="1" applyBorder="1" applyAlignment="1" applyProtection="1">
      <alignment horizontal="center" readingOrder="1"/>
      <protection locked="0"/>
    </xf>
    <xf numFmtId="0" fontId="5" fillId="0" borderId="3" xfId="0" applyFont="1" applyBorder="1" applyAlignment="1">
      <alignment horizontal="center" readingOrder="1"/>
    </xf>
    <xf numFmtId="0" fontId="5" fillId="0" borderId="2" xfId="0" applyFont="1" applyBorder="1" applyAlignment="1">
      <alignment horizontal="center" readingOrder="1"/>
    </xf>
    <xf numFmtId="0" fontId="5" fillId="0" borderId="2" xfId="0" applyFont="1" applyBorder="1" applyAlignment="1">
      <alignment horizontal="left" vertical="center" readingOrder="1"/>
    </xf>
    <xf numFmtId="0" fontId="5" fillId="0" borderId="3" xfId="0" applyFont="1" applyBorder="1" applyAlignment="1">
      <alignment horizontal="left" vertical="center" readingOrder="1"/>
    </xf>
    <xf numFmtId="0" fontId="5" fillId="0" borderId="1" xfId="0" applyFont="1" applyBorder="1" applyAlignment="1">
      <alignment horizontal="left" vertical="center" readingOrder="1"/>
    </xf>
    <xf numFmtId="0" fontId="5" fillId="0" borderId="4" xfId="0" applyFont="1" applyBorder="1" applyAlignment="1">
      <alignment horizontal="left" vertical="center" readingOrder="1"/>
    </xf>
    <xf numFmtId="0" fontId="5" fillId="0" borderId="10" xfId="0" applyFont="1" applyBorder="1" applyAlignment="1">
      <alignment horizontal="left" vertical="center" readingOrder="1"/>
    </xf>
    <xf numFmtId="0" fontId="5" fillId="0" borderId="4" xfId="0" applyFont="1" applyBorder="1" applyAlignment="1">
      <alignment horizontal="center" readingOrder="1"/>
    </xf>
    <xf numFmtId="0" fontId="5" fillId="0" borderId="10" xfId="0" applyFont="1" applyBorder="1" applyAlignment="1">
      <alignment horizontal="center" readingOrder="1"/>
    </xf>
    <xf numFmtId="0" fontId="5" fillId="0" borderId="0" xfId="0" applyFont="1" applyAlignment="1">
      <alignment horizontal="center" readingOrder="1"/>
    </xf>
    <xf numFmtId="0" fontId="6" fillId="10" borderId="2" xfId="0" applyFont="1" applyFill="1" applyBorder="1" applyAlignment="1">
      <alignment horizontal="center" readingOrder="1"/>
    </xf>
    <xf numFmtId="0" fontId="6" fillId="4" borderId="31" xfId="0" applyFont="1" applyFill="1" applyBorder="1" applyAlignment="1">
      <alignment horizontal="center" readingOrder="1"/>
    </xf>
    <xf numFmtId="0" fontId="6" fillId="4" borderId="32" xfId="0" applyFont="1" applyFill="1" applyBorder="1" applyAlignment="1">
      <alignment horizontal="center" readingOrder="1"/>
    </xf>
    <xf numFmtId="0" fontId="4" fillId="0" borderId="22" xfId="0" applyFont="1" applyBorder="1" applyAlignment="1">
      <alignment horizontal="center" readingOrder="1"/>
    </xf>
    <xf numFmtId="0" fontId="4" fillId="0" borderId="23" xfId="0" applyFont="1" applyBorder="1" applyAlignment="1">
      <alignment horizontal="center" readingOrder="1"/>
    </xf>
    <xf numFmtId="0" fontId="3" fillId="0" borderId="22" xfId="0" applyFont="1" applyBorder="1" applyAlignment="1">
      <alignment horizontal="center" readingOrder="1"/>
    </xf>
    <xf numFmtId="0" fontId="3" fillId="0" borderId="23" xfId="0" applyFont="1" applyBorder="1" applyAlignment="1">
      <alignment horizontal="center" readingOrder="1"/>
    </xf>
    <xf numFmtId="0" fontId="2" fillId="0" borderId="22" xfId="0" applyFont="1" applyBorder="1" applyAlignment="1">
      <alignment horizontal="center" readingOrder="1"/>
    </xf>
    <xf numFmtId="0" fontId="2" fillId="0" borderId="23" xfId="0" applyFont="1" applyBorder="1" applyAlignment="1">
      <alignment horizontal="center" readingOrder="1"/>
    </xf>
    <xf numFmtId="0" fontId="1" fillId="0" borderId="22" xfId="0" applyFont="1" applyBorder="1" applyAlignment="1">
      <alignment horizontal="center" readingOrder="1"/>
    </xf>
    <xf numFmtId="0" fontId="1" fillId="0" borderId="23" xfId="0" applyFont="1" applyBorder="1" applyAlignment="1">
      <alignment horizontal="center" readingOrder="1"/>
    </xf>
    <xf numFmtId="0" fontId="6" fillId="17" borderId="30" xfId="0" applyFont="1" applyFill="1" applyBorder="1" applyAlignment="1">
      <alignment horizontal="center" vertical="center" readingOrder="1"/>
    </xf>
    <xf numFmtId="0" fontId="6" fillId="17" borderId="29" xfId="0" applyFont="1" applyFill="1" applyBorder="1" applyAlignment="1">
      <alignment horizontal="center" vertical="center" readingOrder="1"/>
    </xf>
    <xf numFmtId="0" fontId="9" fillId="8" borderId="1" xfId="0" applyFont="1" applyFill="1" applyBorder="1" applyAlignment="1">
      <alignment horizontal="center" readingOrder="1"/>
    </xf>
    <xf numFmtId="0" fontId="6" fillId="17" borderId="27" xfId="0" applyFont="1" applyFill="1" applyBorder="1" applyAlignment="1">
      <alignment horizontal="center" vertical="center" readingOrder="1"/>
    </xf>
    <xf numFmtId="0" fontId="6" fillId="17" borderId="28" xfId="0" applyFont="1" applyFill="1" applyBorder="1" applyAlignment="1">
      <alignment horizontal="center" vertical="center" readingOrder="1"/>
    </xf>
    <xf numFmtId="0" fontId="6" fillId="6" borderId="19" xfId="0" applyFont="1" applyFill="1" applyBorder="1" applyAlignment="1">
      <alignment horizontal="center" readingOrder="1"/>
    </xf>
    <xf numFmtId="0" fontId="6" fillId="6" borderId="4" xfId="0" applyFont="1" applyFill="1" applyBorder="1" applyAlignment="1">
      <alignment horizontal="center" readingOrder="1"/>
    </xf>
    <xf numFmtId="0" fontId="6" fillId="6" borderId="20" xfId="0" applyFont="1" applyFill="1" applyBorder="1" applyAlignment="1">
      <alignment horizontal="center" vertical="center" readingOrder="1"/>
    </xf>
    <xf numFmtId="0" fontId="6" fillId="6" borderId="14" xfId="0" applyFont="1" applyFill="1" applyBorder="1" applyAlignment="1">
      <alignment horizontal="center" vertical="center" readingOrder="1"/>
    </xf>
    <xf numFmtId="0" fontId="6" fillId="12" borderId="4" xfId="0" applyFont="1" applyFill="1" applyBorder="1" applyAlignment="1">
      <alignment horizontal="center" vertical="center" readingOrder="1"/>
    </xf>
    <xf numFmtId="0" fontId="6" fillId="12" borderId="17" xfId="0" applyFont="1" applyFill="1" applyBorder="1" applyAlignment="1">
      <alignment horizontal="center" vertical="center" readingOrder="1"/>
    </xf>
    <xf numFmtId="0" fontId="6" fillId="12" borderId="20" xfId="0" applyFont="1" applyFill="1" applyBorder="1" applyAlignment="1">
      <alignment horizontal="center" vertical="center" readingOrder="1"/>
    </xf>
    <xf numFmtId="0" fontId="6" fillId="12" borderId="14" xfId="0" applyFont="1" applyFill="1" applyBorder="1" applyAlignment="1">
      <alignment horizontal="center" vertical="center" readingOrder="1"/>
    </xf>
    <xf numFmtId="0" fontId="6" fillId="15" borderId="4" xfId="0" applyFont="1" applyFill="1" applyBorder="1" applyAlignment="1">
      <alignment horizontal="center" vertical="center" readingOrder="1"/>
    </xf>
    <xf numFmtId="0" fontId="6" fillId="15" borderId="17" xfId="0" applyFont="1" applyFill="1" applyBorder="1" applyAlignment="1">
      <alignment horizontal="center" vertical="center" readingOrder="1"/>
    </xf>
    <xf numFmtId="0" fontId="6" fillId="15" borderId="20" xfId="0" applyFont="1" applyFill="1" applyBorder="1" applyAlignment="1">
      <alignment horizontal="center" vertical="center" readingOrder="1"/>
    </xf>
    <xf numFmtId="0" fontId="6" fillId="15" borderId="14" xfId="0" applyFont="1" applyFill="1" applyBorder="1" applyAlignment="1">
      <alignment horizontal="center" vertical="center" readingOrder="1"/>
    </xf>
    <xf numFmtId="0" fontId="6" fillId="4" borderId="20" xfId="0" applyFont="1" applyFill="1" applyBorder="1" applyAlignment="1">
      <alignment horizontal="center" vertical="center" readingOrder="1"/>
    </xf>
    <xf numFmtId="0" fontId="6" fillId="4" borderId="14" xfId="0" applyFont="1" applyFill="1" applyBorder="1" applyAlignment="1">
      <alignment horizontal="center" vertical="center" readingOrder="1"/>
    </xf>
    <xf numFmtId="0" fontId="6" fillId="11" borderId="16" xfId="0" applyFont="1" applyFill="1" applyBorder="1" applyAlignment="1">
      <alignment horizontal="center" vertical="center" readingOrder="1"/>
    </xf>
    <xf numFmtId="0" fontId="6" fillId="11" borderId="13" xfId="0" applyFont="1" applyFill="1" applyBorder="1" applyAlignment="1">
      <alignment horizontal="center" vertical="center" readingOrder="1"/>
    </xf>
    <xf numFmtId="0" fontId="6" fillId="4" borderId="11" xfId="0" applyFont="1" applyFill="1" applyBorder="1" applyAlignment="1">
      <alignment horizontal="center" vertical="center" readingOrder="1"/>
    </xf>
    <xf numFmtId="0" fontId="6" fillId="4" borderId="8" xfId="0" applyFont="1" applyFill="1" applyBorder="1" applyAlignment="1">
      <alignment horizontal="center" vertical="center" readingOrder="1"/>
    </xf>
    <xf numFmtId="0" fontId="9" fillId="18" borderId="0" xfId="0" applyFont="1" applyFill="1" applyAlignment="1">
      <alignment horizontal="center" vertical="center"/>
    </xf>
    <xf numFmtId="0" fontId="11" fillId="18" borderId="0" xfId="0" applyFont="1" applyFill="1" applyAlignment="1">
      <alignment horizontal="center" readingOrder="1"/>
    </xf>
    <xf numFmtId="0" fontId="7" fillId="3" borderId="0" xfId="0" applyFont="1" applyFill="1" applyAlignment="1">
      <alignment horizontal="center" vertical="center" readingOrder="1"/>
    </xf>
    <xf numFmtId="0" fontId="7" fillId="9" borderId="0" xfId="0" applyFont="1"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horizontal="center" vertical="center"/>
    </xf>
    <xf numFmtId="0" fontId="6" fillId="0" borderId="0" xfId="0" applyFont="1" applyAlignment="1">
      <alignment horizontal="left" vertical="center"/>
    </xf>
  </cellXfs>
  <cellStyles count="1">
    <cellStyle name="Normal" xfId="0" builtinId="0"/>
  </cellStyles>
  <dxfs count="96">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1"/>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alignment horizontal="center" vertical="bottom" textRotation="0" wrapText="0" indent="0" justifyLastLine="0" shrinkToFit="0" readingOrder="1"/>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minor"/>
      </font>
      <alignment horizontal="center" vertical="bottom" textRotation="0" wrapText="0" indent="0" justifyLastLine="0" shrinkToFit="0" readingOrder="1"/>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1"/>
    </dxf>
    <dxf>
      <border outline="0">
        <bottom style="medium">
          <color indexed="64"/>
        </bottom>
      </border>
    </dxf>
    <dxf>
      <alignment horizontal="center" vertical="bottom" textRotation="0" wrapText="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outline="0">
        <bottom style="medium">
          <color indexed="64"/>
        </bottom>
      </border>
    </dxf>
    <dxf>
      <alignment vertical="center" textRotation="0" indent="0" justifyLastLine="0" shrinkToFit="0" readingOrder="1"/>
    </dxf>
    <dxf>
      <font>
        <b val="0"/>
        <i val="0"/>
        <strike val="0"/>
        <condense val="0"/>
        <extend val="0"/>
        <outline val="0"/>
        <shadow val="0"/>
        <u val="none"/>
        <vertAlign val="baseline"/>
        <sz val="11"/>
        <color theme="1"/>
        <name val="Arial"/>
        <family val="2"/>
        <scheme val="minor"/>
      </font>
      <alignment horizontal="left" vertical="center"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1"/>
    </dxf>
    <dxf>
      <border>
        <bottom style="medium">
          <color indexed="64"/>
        </bottom>
      </border>
    </dxf>
    <dxf>
      <alignment vertical="center" textRotation="0" indent="0" justifyLastLine="0" shrinkToFit="0" readingOrder="1"/>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indexed="64"/>
        </top>
        <bottom style="thin">
          <color indexed="64"/>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charset val="177"/>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font>
        <b val="0"/>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
      <font>
        <b/>
        <i val="0"/>
        <strike val="0"/>
        <condense val="0"/>
        <extend val="0"/>
        <outline val="0"/>
        <shadow val="0"/>
        <u val="none"/>
        <vertAlign val="baseline"/>
        <sz val="11"/>
        <color theme="1"/>
        <name val="Arial"/>
        <family val="2"/>
        <scheme val="minor"/>
      </font>
      <numFmt numFmtId="0" formatCode="General"/>
      <fill>
        <patternFill patternType="none">
          <fgColor indexed="64"/>
          <bgColor indexed="65"/>
        </patternFill>
      </fill>
      <alignment horizontal="center" vertical="bottom" textRotation="0" wrapText="0" indent="0" justifyLastLine="0" shrinkToFit="0" readingOrder="1"/>
      <border diagonalUp="0" diagonalDown="0">
        <left/>
        <right/>
        <top style="thin">
          <color indexed="64"/>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numFmt numFmtId="0" formatCode="General"/>
      <fill>
        <patternFill patternType="none">
          <fgColor indexed="64"/>
          <bgColor indexed="65"/>
        </patternFill>
      </fill>
      <alignment horizontal="center" vertical="bottom" textRotation="0" wrapText="0" indent="0" justifyLastLine="0" shrinkToFit="0" readingOrder="1"/>
      <border diagonalUp="0" diagonalDown="0">
        <left style="thin">
          <color indexed="64"/>
        </left>
        <right style="thin">
          <color indexed="64"/>
        </right>
        <top/>
        <bottom style="thin">
          <color indexed="64"/>
        </bottom>
        <vertical/>
        <horizontal/>
      </border>
      <protection locked="1" hidden="0"/>
    </dxf>
    <dxf>
      <border diagonalUp="0" diagonalDown="0">
        <left/>
        <right/>
        <top style="thin">
          <color rgb="FF000000"/>
        </top>
        <bottom style="thin">
          <color rgb="FF000000"/>
        </bottom>
      </border>
    </dxf>
    <dxf>
      <protection locked="1" hidden="0"/>
    </dxf>
    <dxf>
      <font>
        <b/>
        <i val="0"/>
        <strike val="0"/>
        <condense val="0"/>
        <extend val="0"/>
        <outline val="0"/>
        <shadow val="0"/>
        <u val="none"/>
        <vertAlign val="baseline"/>
        <sz val="11"/>
        <color auto="1"/>
        <name val="Arial"/>
        <family val="2"/>
        <scheme val="minor"/>
      </font>
      <fill>
        <patternFill patternType="none">
          <fgColor indexed="64"/>
          <bgColor indexed="65"/>
        </patternFill>
      </fill>
      <alignment horizontal="center" vertical="center" textRotation="0" wrapText="0" indent="0" justifyLastLine="0" shrinkToFit="0" readingOrder="1"/>
      <protection locked="1" hidden="0"/>
    </dxf>
  </dxfs>
  <tableStyles count="0" defaultTableStyle="TableStyleMedium2" defaultPivotStyle="PivotStyleLight16"/>
  <colors>
    <mruColors>
      <color rgb="FFB161D5"/>
      <color rgb="FFA850D0"/>
      <color rgb="FFE0AA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C8326D0-EED4-4831-B2EC-EDF2D0487CA4}" name="Table7" displayName="Table7" ref="A1:B192" totalsRowShown="0">
  <autoFilter ref="A1:B192" xr:uid="{AC8326D0-EED4-4831-B2EC-EDF2D0487CA4}"/>
  <tableColumns count="2">
    <tableColumn id="1" xr3:uid="{FE7074A3-FEE9-4E3E-BD37-44CC2D277B19}" name="Case ID" dataDxfId="1"/>
    <tableColumn id="2" xr3:uid="{CC4C4840-A47E-4178-A2F5-133DC3AB278D}" name="Scenario" dataDxfId="0"/>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06F7F48A-5981-479B-9379-B03B0EF8229B}" name="Table151720" displayName="Table151720" ref="A1:E192" totalsRowShown="0" headerRowDxfId="95" dataDxfId="94" tableBorderDxfId="93">
  <autoFilter ref="A1:E192" xr:uid="{1CD8809F-B7CE-422F-B7CD-53FAAC74A134}"/>
  <tableColumns count="5">
    <tableColumn id="2" xr3:uid="{C70DB743-1086-4C58-99BE-35A40D41E6DE}" name="AV" dataDxfId="92">
      <calculatedColumnFormula>MATCH(Input!B3, AV[Name],0)</calculatedColumnFormula>
    </tableColumn>
    <tableColumn id="3" xr3:uid="{CB7A2EC8-D234-48A9-A201-39567D778EAA}" name="EAC" dataDxfId="91">
      <calculatedColumnFormula>MATCH(Input!C3, EAC[Name],0)</calculatedColumnFormula>
    </tableColumn>
    <tableColumn id="4" xr3:uid="{61C47CED-2A00-47D4-92C3-BB1DED44BA1E}" name="PR" dataDxfId="90">
      <calculatedColumnFormula>MATCH(Input!D3,PR[Name],0)</calculatedColumnFormula>
    </tableColumn>
    <tableColumn id="5" xr3:uid="{CD4C1311-CADB-456C-9D05-FAA46538FAE0}" name="UI" dataDxfId="89">
      <calculatedColumnFormula>MATCH(Input!E3, UI[Name],0)</calculatedColumnFormula>
    </tableColumn>
    <tableColumn id="15" xr3:uid="{59D02509-7F63-4989-AE7C-61E75918C89A}" name="Score" dataDxfId="88">
      <calculatedColumnFormula>Input!F3</calculatedColumnFormula>
    </tableColumn>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F6E77A0E-B42B-4D44-9750-5A78CBD034AB}" name="Table1517" displayName="Table1517" ref="A1:H192" totalsRowShown="0" headerRowDxfId="87" dataDxfId="86" tableBorderDxfId="85">
  <autoFilter ref="A1:H192" xr:uid="{1CD8809F-B7CE-422F-B7CD-53FAAC74A134}"/>
  <tableColumns count="8">
    <tableColumn id="2" xr3:uid="{936D37D9-DBF6-44CB-9065-1B33A762B0A9}" name="AV" dataDxfId="84">
      <calculatedColumnFormula>MATCH(Input!B3, AV[Name],0)</calculatedColumnFormula>
    </tableColumn>
    <tableColumn id="3" xr3:uid="{5890D792-F6B6-4229-81B9-8343EAD9A816}" name="EAC" dataDxfId="83">
      <calculatedColumnFormula>MATCH(Input!C3, EAC[Name],0)</calculatedColumnFormula>
    </tableColumn>
    <tableColumn id="4" xr3:uid="{9C5441B8-A7E9-42B7-ADE5-11A498F42D53}" name="PR" dataDxfId="82">
      <calculatedColumnFormula>MATCH(Input!D3,PR[Name],0)</calculatedColumnFormula>
    </tableColumn>
    <tableColumn id="5" xr3:uid="{18E563BE-7AD6-465D-BC9B-9A13CA22EB3A}" name="UI" dataDxfId="81">
      <calculatedColumnFormula>MATCH(Input!E3, UI[Name],0)</calculatedColumnFormula>
    </tableColumn>
    <tableColumn id="7" xr3:uid="{A6492949-6E79-4956-9A4E-89FCAD59DB71}" name="C" dataDxfId="80">
      <calculatedColumnFormula>MATCH(Input!G3,XCIA_Values[Name],0)</calculatedColumnFormula>
    </tableColumn>
    <tableColumn id="8" xr3:uid="{A38A3873-8933-4A05-A65C-531C42BD54C9}" name="I" dataDxfId="79">
      <calculatedColumnFormula>MATCH(Input!H3,XCIA_Values[Name],0)</calculatedColumnFormula>
    </tableColumn>
    <tableColumn id="9" xr3:uid="{00AD2BBB-B639-482B-BE32-34311F40C469}" name="A" dataDxfId="78">
      <calculatedColumnFormula>MATCH(Input!I3,XCIA_Values[Name],0)</calculatedColumnFormula>
    </tableColumn>
    <tableColumn id="15" xr3:uid="{07990D5C-AFCB-435C-99FA-37F224589644}" name="Score" dataDxfId="77">
      <calculatedColumnFormula>Input!Q3</calculatedColumnFormula>
    </tableColumn>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42B3662-76CB-4C75-B48B-F02FD6640C33}" name="Table1518" displayName="Table1518" ref="A1:F192" totalsRowShown="0" headerRowDxfId="76" dataDxfId="75" tableBorderDxfId="74">
  <autoFilter ref="A1:F192" xr:uid="{1CD8809F-B7CE-422F-B7CD-53FAAC74A134}"/>
  <tableColumns count="6">
    <tableColumn id="2" xr3:uid="{55E9D0D1-0F05-4C10-8E71-999F2FBA7F98}" name="AV" dataDxfId="73">
      <calculatedColumnFormula>MATCH(Input!B3, AV[Name],0)</calculatedColumnFormula>
    </tableColumn>
    <tableColumn id="3" xr3:uid="{122F1DE7-1B41-4018-B7A6-9521CC6DD6E9}" name="EAC" dataDxfId="72">
      <calculatedColumnFormula>MATCH(Input!C3, EAC[Name],0)</calculatedColumnFormula>
    </tableColumn>
    <tableColumn id="4" xr3:uid="{04173DA2-AAD2-4E73-A92F-73AFF00E3343}" name="PR" dataDxfId="71">
      <calculatedColumnFormula>MATCH(Input!D3,PR[Name],0)</calculatedColumnFormula>
    </tableColumn>
    <tableColumn id="5" xr3:uid="{655611AB-3794-4D9E-A31F-0739481CBF0B}" name="UI" dataDxfId="70">
      <calculatedColumnFormula>MATCH(Input!E3, UI[Name],0)</calculatedColumnFormula>
    </tableColumn>
    <tableColumn id="10" xr3:uid="{10C84361-6E4A-44F1-AE0D-2BB96F1B7822}" name="XPS" dataDxfId="69">
      <calculatedColumnFormula>MATCH(Input!K3,XPS[Name],0)</calculatedColumnFormula>
    </tableColumn>
    <tableColumn id="16" xr3:uid="{0B8038B1-FAF8-4A98-92D8-64395401BE1F}" name="Score" dataDxfId="68">
      <calculatedColumnFormula>Input!R3</calculatedColumnFormula>
    </tableColumn>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2BD6C76-4116-4766-B5A4-D06567CB0786}" name="Table1519" displayName="Table1519" ref="A1:F192" totalsRowShown="0" headerRowDxfId="67" dataDxfId="66" tableBorderDxfId="65">
  <autoFilter ref="A1:F192" xr:uid="{1CD8809F-B7CE-422F-B7CD-53FAAC74A134}"/>
  <tableColumns count="6">
    <tableColumn id="2" xr3:uid="{A2A42F8F-191C-437A-B52A-067BDA09984A}" name="AV" dataDxfId="64">
      <calculatedColumnFormula>MATCH(Input!B3, AV[Name],0)</calculatedColumnFormula>
    </tableColumn>
    <tableColumn id="3" xr3:uid="{EF8B6386-1F02-4E29-9BC5-7D159A9AFF2F}" name="EAC" dataDxfId="63">
      <calculatedColumnFormula>MATCH(Input!C3, EAC[Name],0)</calculatedColumnFormula>
    </tableColumn>
    <tableColumn id="4" xr3:uid="{A5BC81A6-5318-45AB-A815-F65177661D96}" name="PR" dataDxfId="62">
      <calculatedColumnFormula>MATCH(Input!D3,PR[Name],0)</calculatedColumnFormula>
    </tableColumn>
    <tableColumn id="5" xr3:uid="{BB00FDF5-794B-4684-B074-1998157FE7BD}" name="UI" dataDxfId="61">
      <calculatedColumnFormula>MATCH(Input!E3, UI[Name],0)</calculatedColumnFormula>
    </tableColumn>
    <tableColumn id="11" xr3:uid="{94CCE417-AA70-4F6A-B05F-ACA572C3E72A}" name="XSD" dataDxfId="60">
      <calculatedColumnFormula>MATCH(Input!M3,XSD[Name],0)</calculatedColumnFormula>
    </tableColumn>
    <tableColumn id="17" xr3:uid="{1B7FD311-6B83-4A1C-9C20-724F72FD2DBB}" name="Score" dataDxfId="59">
      <calculatedColumnFormula>Input!S3</calculatedColumnFormula>
    </tableColumn>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D8809F-B7CE-422F-B7CD-53FAAC74A134}" name="Table15" displayName="Table15" ref="A1:F192" totalsRowShown="0" headerRowDxfId="58" dataDxfId="57" tableBorderDxfId="56">
  <autoFilter ref="A1:F192" xr:uid="{1CD8809F-B7CE-422F-B7CD-53FAAC74A134}"/>
  <tableColumns count="6">
    <tableColumn id="2" xr3:uid="{58FC2918-72A4-4A6C-AB43-91D243882305}" name="AV" dataDxfId="55">
      <calculatedColumnFormula>MATCH(Input!B3, AV[Name],0)</calculatedColumnFormula>
    </tableColumn>
    <tableColumn id="3" xr3:uid="{628AACEA-732E-42E4-B3B9-1E6B90B2C3D8}" name="EAC" dataDxfId="54">
      <calculatedColumnFormula>MATCH(Input!C3, EAC[Name],0)</calculatedColumnFormula>
    </tableColumn>
    <tableColumn id="4" xr3:uid="{9F25CDEC-8468-4199-8129-193839FA8D44}" name="PR" dataDxfId="53">
      <calculatedColumnFormula>MATCH(Input!D3,PR[Name],0)</calculatedColumnFormula>
    </tableColumn>
    <tableColumn id="5" xr3:uid="{5D90DFEF-845A-40D6-9C6E-F602EE982797}" name="UI" dataDxfId="52">
      <calculatedColumnFormula>MATCH(Input!E3, UI[Name],0)</calculatedColumnFormula>
    </tableColumn>
    <tableColumn id="12" xr3:uid="{30EEF929-F8A0-4E83-BE68-DE67789CF0D6}" name="XHB" dataDxfId="51">
      <calculatedColumnFormula>MATCH(Input!O3,XHB[Name],0)</calculatedColumnFormula>
    </tableColumn>
    <tableColumn id="18" xr3:uid="{73043EFE-E73B-4AEF-99DE-90BD5F108D2C}" name="Score" dataDxfId="50">
      <calculatedColumnFormula>Input!T3</calculatedColumnFormula>
    </tableColum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869A94-B55C-4B3A-BE26-A35F7450E642}" name="AV" displayName="AV" ref="A2:A6" totalsRowShown="0" headerRowDxfId="49" dataDxfId="47" headerRowBorderDxfId="48" tableBorderDxfId="46">
  <autoFilter ref="A2:A6" xr:uid="{07869A94-B55C-4B3A-BE26-A35F7450E642}"/>
  <tableColumns count="1">
    <tableColumn id="1" xr3:uid="{A5AE30A0-A574-4F9A-B5C8-5AE3B3D0ECA5}" name="Name" dataDxfId="4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986E1D3-7A8C-4658-BEDF-B3CBAC67B241}" name="EAC" displayName="EAC" ref="C2:C8" totalsRowShown="0" headerRowDxfId="44" dataDxfId="42" headerRowBorderDxfId="43" tableBorderDxfId="41">
  <autoFilter ref="C2:C8" xr:uid="{2986E1D3-7A8C-4658-BEDF-B3CBAC67B241}"/>
  <tableColumns count="1">
    <tableColumn id="1" xr3:uid="{1F442A78-07FB-43F1-8309-B76F1328A7FC}" name="Name" dataDxfId="40"/>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40CD001-5E99-44C0-8F5F-C4F9623B88D1}" name="PR" displayName="PR" ref="E2:E5" totalsRowShown="0" headerRowDxfId="39" dataDxfId="37" headerRowBorderDxfId="38" tableBorderDxfId="36">
  <autoFilter ref="E2:E5" xr:uid="{740CD001-5E99-44C0-8F5F-C4F9623B88D1}"/>
  <tableColumns count="1">
    <tableColumn id="1" xr3:uid="{D77C6A8C-7FFE-4A4A-86A7-96ABB21EF2EA}" name="Name" dataDxfId="35"/>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ED3E41-8118-4BCC-B0CD-DD3CF2D5A6FC}" name="UI" displayName="UI" ref="G2:G4" totalsRowShown="0" headerRowDxfId="34" dataDxfId="32" headerRowBorderDxfId="33" tableBorderDxfId="31">
  <autoFilter ref="G2:G4" xr:uid="{0DED3E41-8118-4BCC-B0CD-DD3CF2D5A6FC}"/>
  <tableColumns count="1">
    <tableColumn id="1" xr3:uid="{75BF838B-E281-4EC5-9713-77B1A1C96A50}" name="Name" dataDxfId="30"/>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29575C-88EF-4803-B1AD-E319BB7FC27E}" name="XPS" displayName="XPS" ref="F2:G7" totalsRowShown="0" headerRowDxfId="29" dataDxfId="27" headerRowBorderDxfId="28" tableBorderDxfId="26">
  <autoFilter ref="F2:G7" xr:uid="{B629575C-88EF-4803-B1AD-E319BB7FC27E}"/>
  <tableColumns count="2">
    <tableColumn id="1" xr3:uid="{FDB65422-899F-4714-8D69-3B7A98A3F091}" name="Name" dataDxfId="25"/>
    <tableColumn id="3" xr3:uid="{D237B3FD-2917-4E94-9C96-E8E59ECE3E11}" name="Value" dataDxfId="2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2699452-9121-40B9-B23A-F80DE69A966B}" name="XSD" displayName="XSD" ref="I2:J7" totalsRowShown="0" headerRowDxfId="23" dataDxfId="21" headerRowBorderDxfId="22" tableBorderDxfId="20">
  <autoFilter ref="I2:J7" xr:uid="{52699452-9121-40B9-B23A-F80DE69A966B}"/>
  <tableColumns count="2">
    <tableColumn id="1" xr3:uid="{7A9249EB-832D-4DE7-BA9E-6BC470EEF73D}" name="Name" dataDxfId="19"/>
    <tableColumn id="3" xr3:uid="{3D9D59EA-A919-43F0-9BC6-562EFE2C1C63}" name="Value" dataDxfId="18"/>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A726C742-5898-4FBA-8AE2-0664F5E8DA41}" name="XHB" displayName="XHB" ref="L2:M6" totalsRowShown="0" headerRowDxfId="17" dataDxfId="15" headerRowBorderDxfId="16" tableBorderDxfId="14">
  <autoFilter ref="L2:M6" xr:uid="{A726C742-5898-4FBA-8AE2-0664F5E8DA41}"/>
  <tableColumns count="2">
    <tableColumn id="1" xr3:uid="{E2601D1F-FC76-4DF9-A0DA-FC9A170BDB6D}" name="Name" dataDxfId="13"/>
    <tableColumn id="3" xr3:uid="{E6C0A459-99F8-48C3-AF23-851369AA1E64}" name="Value" dataDxfId="1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A019961-DB80-433C-8665-CC6A1419B753}" name="XCIA" displayName="XCIA" ref="A2:D29" totalsRowShown="0" dataDxfId="10" headerRowBorderDxfId="11" tableBorderDxfId="9">
  <autoFilter ref="A2:D29" xr:uid="{FA019961-DB80-433C-8665-CC6A1419B753}"/>
  <tableColumns count="4">
    <tableColumn id="1" xr3:uid="{475429B0-50C8-4324-8B63-8C1EC82B46E2}" name="Confidentiality" dataDxfId="8"/>
    <tableColumn id="2" xr3:uid="{BA651068-61EA-4CE1-B698-8F75D4B07CFE}" name="Integrity" dataDxfId="7"/>
    <tableColumn id="5" xr3:uid="{6F837E13-4BC8-4353-9460-32F76BCB76BD}" name="Availability" dataDxfId="6"/>
    <tableColumn id="3" xr3:uid="{6F87CFFA-548B-4190-841E-EB5FE1B0BB06}" name="Value" dataDxfId="5"/>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DD03118-2B44-4BD6-8C8E-2AD9282DE970}" name="XCIA_Values" displayName="XCIA_Values" ref="A33:A36" totalsRowShown="0" headerRowDxfId="4" dataDxfId="3">
  <autoFilter ref="A33:A36" xr:uid="{CDD03118-2B44-4BD6-8C8E-2AD9282DE970}"/>
  <tableColumns count="1">
    <tableColumn id="1" xr3:uid="{B6E16198-059E-49A6-BE60-6D9985518DA3}" name="Name" dataDxfId="2"/>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13.bin"/><Relationship Id="rId5" Type="http://schemas.openxmlformats.org/officeDocument/2006/relationships/table" Target="../tables/table10.xml"/><Relationship Id="rId4" Type="http://schemas.openxmlformats.org/officeDocument/2006/relationships/table" Target="../tables/table9.xml"/></Relationships>
</file>

<file path=xl/worksheets/_rels/sheet14.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printerSettings" Target="../printerSettings/printerSettings14.bin"/><Relationship Id="rId6" Type="http://schemas.openxmlformats.org/officeDocument/2006/relationships/table" Target="../tables/table15.xml"/><Relationship Id="rId5" Type="http://schemas.openxmlformats.org/officeDocument/2006/relationships/table" Target="../tables/table14.xml"/><Relationship Id="rId4" Type="http://schemas.openxmlformats.org/officeDocument/2006/relationships/table" Target="../tables/table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5ECD9-7B14-4499-B4B2-1991A26AEC1B}">
  <dimension ref="A1:B192"/>
  <sheetViews>
    <sheetView tabSelected="1" workbookViewId="0">
      <selection activeCell="A2" sqref="A2"/>
    </sheetView>
  </sheetViews>
  <sheetFormatPr defaultRowHeight="15" x14ac:dyDescent="0.25"/>
  <cols>
    <col min="1" max="1" width="12" style="111" bestFit="1" customWidth="1"/>
    <col min="2" max="2" width="210.42578125" style="109" customWidth="1"/>
  </cols>
  <sheetData>
    <row r="1" spans="1:2" x14ac:dyDescent="0.25">
      <c r="A1" s="111" t="s">
        <v>0</v>
      </c>
      <c r="B1" s="112" t="s">
        <v>55</v>
      </c>
    </row>
    <row r="2" spans="1:2" ht="30" x14ac:dyDescent="0.25">
      <c r="A2" s="111">
        <v>1</v>
      </c>
      <c r="B2" s="110" t="s">
        <v>56</v>
      </c>
    </row>
    <row r="3" spans="1:2" x14ac:dyDescent="0.25">
      <c r="A3" s="111">
        <v>2</v>
      </c>
      <c r="B3" s="110" t="s">
        <v>57</v>
      </c>
    </row>
    <row r="4" spans="1:2" x14ac:dyDescent="0.25">
      <c r="A4" s="111">
        <v>3</v>
      </c>
      <c r="B4" s="110" t="s">
        <v>58</v>
      </c>
    </row>
    <row r="5" spans="1:2" x14ac:dyDescent="0.25">
      <c r="A5" s="111">
        <v>4</v>
      </c>
      <c r="B5" s="110" t="s">
        <v>59</v>
      </c>
    </row>
    <row r="6" spans="1:2" x14ac:dyDescent="0.25">
      <c r="A6" s="111">
        <v>5</v>
      </c>
      <c r="B6" s="110" t="s">
        <v>60</v>
      </c>
    </row>
    <row r="7" spans="1:2" x14ac:dyDescent="0.25">
      <c r="A7" s="111">
        <v>6</v>
      </c>
      <c r="B7" s="110" t="s">
        <v>61</v>
      </c>
    </row>
    <row r="8" spans="1:2" x14ac:dyDescent="0.25">
      <c r="A8" s="111">
        <v>7</v>
      </c>
      <c r="B8" s="110" t="s">
        <v>62</v>
      </c>
    </row>
    <row r="9" spans="1:2" x14ac:dyDescent="0.25">
      <c r="A9" s="111">
        <v>8</v>
      </c>
      <c r="B9" s="110" t="s">
        <v>63</v>
      </c>
    </row>
    <row r="10" spans="1:2" x14ac:dyDescent="0.25">
      <c r="A10" s="111">
        <v>9</v>
      </c>
      <c r="B10" s="110" t="s">
        <v>64</v>
      </c>
    </row>
    <row r="11" spans="1:2" x14ac:dyDescent="0.25">
      <c r="A11" s="111">
        <v>10</v>
      </c>
      <c r="B11" s="110" t="s">
        <v>65</v>
      </c>
    </row>
    <row r="12" spans="1:2" ht="30" x14ac:dyDescent="0.25">
      <c r="A12" s="111">
        <v>11</v>
      </c>
      <c r="B12" s="110" t="s">
        <v>66</v>
      </c>
    </row>
    <row r="13" spans="1:2" ht="30" x14ac:dyDescent="0.25">
      <c r="A13" s="111">
        <v>12</v>
      </c>
      <c r="B13" s="110" t="s">
        <v>67</v>
      </c>
    </row>
    <row r="14" spans="1:2" ht="30" x14ac:dyDescent="0.25">
      <c r="A14" s="111">
        <v>13</v>
      </c>
      <c r="B14" s="110" t="s">
        <v>68</v>
      </c>
    </row>
    <row r="15" spans="1:2" ht="30" x14ac:dyDescent="0.25">
      <c r="A15" s="111">
        <v>14</v>
      </c>
      <c r="B15" s="110" t="s">
        <v>69</v>
      </c>
    </row>
    <row r="16" spans="1:2" ht="30" x14ac:dyDescent="0.25">
      <c r="A16" s="111">
        <v>15</v>
      </c>
      <c r="B16" s="110" t="s">
        <v>70</v>
      </c>
    </row>
    <row r="17" spans="1:2" ht="30" x14ac:dyDescent="0.25">
      <c r="A17" s="111">
        <v>16</v>
      </c>
      <c r="B17" s="110" t="s">
        <v>71</v>
      </c>
    </row>
    <row r="18" spans="1:2" ht="30" x14ac:dyDescent="0.25">
      <c r="A18" s="111">
        <v>17</v>
      </c>
      <c r="B18" s="110" t="s">
        <v>72</v>
      </c>
    </row>
    <row r="19" spans="1:2" ht="30" x14ac:dyDescent="0.25">
      <c r="A19" s="111">
        <v>18</v>
      </c>
      <c r="B19" s="110" t="s">
        <v>73</v>
      </c>
    </row>
    <row r="20" spans="1:2" ht="30" x14ac:dyDescent="0.25">
      <c r="A20" s="111">
        <v>19</v>
      </c>
      <c r="B20" s="110" t="s">
        <v>74</v>
      </c>
    </row>
    <row r="21" spans="1:2" ht="30" x14ac:dyDescent="0.25">
      <c r="A21" s="111">
        <v>20</v>
      </c>
      <c r="B21" s="110" t="s">
        <v>75</v>
      </c>
    </row>
    <row r="22" spans="1:2" ht="30" x14ac:dyDescent="0.25">
      <c r="A22" s="111">
        <v>21</v>
      </c>
      <c r="B22" s="110" t="s">
        <v>76</v>
      </c>
    </row>
    <row r="23" spans="1:2" x14ac:dyDescent="0.25">
      <c r="A23" s="111">
        <v>22</v>
      </c>
      <c r="B23" s="110" t="s">
        <v>77</v>
      </c>
    </row>
    <row r="24" spans="1:2" ht="30" x14ac:dyDescent="0.25">
      <c r="A24" s="111">
        <v>23</v>
      </c>
      <c r="B24" s="110" t="s">
        <v>78</v>
      </c>
    </row>
    <row r="25" spans="1:2" ht="30" x14ac:dyDescent="0.25">
      <c r="A25" s="111">
        <v>24</v>
      </c>
      <c r="B25" s="110" t="s">
        <v>79</v>
      </c>
    </row>
    <row r="26" spans="1:2" ht="30" x14ac:dyDescent="0.25">
      <c r="A26" s="111">
        <v>25</v>
      </c>
      <c r="B26" s="110" t="s">
        <v>80</v>
      </c>
    </row>
    <row r="27" spans="1:2" ht="30" x14ac:dyDescent="0.25">
      <c r="A27" s="111">
        <v>26</v>
      </c>
      <c r="B27" s="110" t="s">
        <v>81</v>
      </c>
    </row>
    <row r="28" spans="1:2" ht="30" x14ac:dyDescent="0.25">
      <c r="A28" s="111">
        <v>27</v>
      </c>
      <c r="B28" s="110" t="s">
        <v>82</v>
      </c>
    </row>
    <row r="29" spans="1:2" ht="30" x14ac:dyDescent="0.25">
      <c r="A29" s="111">
        <v>28</v>
      </c>
      <c r="B29" s="110" t="s">
        <v>83</v>
      </c>
    </row>
    <row r="30" spans="1:2" ht="30" x14ac:dyDescent="0.25">
      <c r="A30" s="111">
        <v>29</v>
      </c>
      <c r="B30" s="110" t="s">
        <v>84</v>
      </c>
    </row>
    <row r="31" spans="1:2" ht="30" x14ac:dyDescent="0.25">
      <c r="A31" s="111">
        <v>30</v>
      </c>
      <c r="B31" s="110" t="s">
        <v>85</v>
      </c>
    </row>
    <row r="32" spans="1:2" ht="30" x14ac:dyDescent="0.25">
      <c r="A32" s="111">
        <v>31</v>
      </c>
      <c r="B32" s="110" t="s">
        <v>86</v>
      </c>
    </row>
    <row r="33" spans="1:2" x14ac:dyDescent="0.25">
      <c r="A33" s="111">
        <v>32</v>
      </c>
      <c r="B33" s="110" t="s">
        <v>87</v>
      </c>
    </row>
    <row r="34" spans="1:2" ht="30" x14ac:dyDescent="0.25">
      <c r="A34" s="111">
        <v>33</v>
      </c>
      <c r="B34" s="110" t="s">
        <v>88</v>
      </c>
    </row>
    <row r="35" spans="1:2" ht="30" x14ac:dyDescent="0.25">
      <c r="A35" s="111">
        <v>34</v>
      </c>
      <c r="B35" s="110" t="s">
        <v>89</v>
      </c>
    </row>
    <row r="36" spans="1:2" x14ac:dyDescent="0.25">
      <c r="A36" s="111">
        <v>35</v>
      </c>
      <c r="B36" s="110" t="s">
        <v>90</v>
      </c>
    </row>
    <row r="37" spans="1:2" ht="30" x14ac:dyDescent="0.25">
      <c r="A37" s="111">
        <v>36</v>
      </c>
      <c r="B37" s="110" t="s">
        <v>91</v>
      </c>
    </row>
    <row r="38" spans="1:2" x14ac:dyDescent="0.25">
      <c r="A38" s="111">
        <v>37</v>
      </c>
      <c r="B38" s="110" t="s">
        <v>92</v>
      </c>
    </row>
    <row r="39" spans="1:2" x14ac:dyDescent="0.25">
      <c r="A39" s="111">
        <v>38</v>
      </c>
      <c r="B39" s="110" t="s">
        <v>93</v>
      </c>
    </row>
    <row r="40" spans="1:2" ht="30" x14ac:dyDescent="0.25">
      <c r="A40" s="111">
        <v>39</v>
      </c>
      <c r="B40" s="110" t="s">
        <v>94</v>
      </c>
    </row>
    <row r="41" spans="1:2" x14ac:dyDescent="0.25">
      <c r="A41" s="111">
        <v>40</v>
      </c>
      <c r="B41" s="110" t="s">
        <v>95</v>
      </c>
    </row>
    <row r="42" spans="1:2" ht="30" x14ac:dyDescent="0.25">
      <c r="A42" s="111">
        <v>41</v>
      </c>
      <c r="B42" s="110" t="s">
        <v>96</v>
      </c>
    </row>
    <row r="43" spans="1:2" ht="30" x14ac:dyDescent="0.25">
      <c r="A43" s="111">
        <v>42</v>
      </c>
      <c r="B43" s="110" t="s">
        <v>97</v>
      </c>
    </row>
    <row r="44" spans="1:2" ht="30" x14ac:dyDescent="0.25">
      <c r="A44" s="111">
        <v>43</v>
      </c>
      <c r="B44" s="110" t="s">
        <v>98</v>
      </c>
    </row>
    <row r="45" spans="1:2" ht="30" x14ac:dyDescent="0.25">
      <c r="A45" s="111">
        <v>44</v>
      </c>
      <c r="B45" s="110" t="s">
        <v>99</v>
      </c>
    </row>
    <row r="46" spans="1:2" ht="30" x14ac:dyDescent="0.25">
      <c r="A46" s="111">
        <v>45</v>
      </c>
      <c r="B46" s="110" t="s">
        <v>100</v>
      </c>
    </row>
    <row r="47" spans="1:2" ht="30" x14ac:dyDescent="0.25">
      <c r="A47" s="111">
        <v>46</v>
      </c>
      <c r="B47" s="110" t="s">
        <v>101</v>
      </c>
    </row>
    <row r="48" spans="1:2" x14ac:dyDescent="0.25">
      <c r="A48" s="111">
        <v>47</v>
      </c>
      <c r="B48" s="110" t="s">
        <v>102</v>
      </c>
    </row>
    <row r="49" spans="1:2" x14ac:dyDescent="0.25">
      <c r="A49" s="111">
        <v>48</v>
      </c>
      <c r="B49" s="110" t="s">
        <v>103</v>
      </c>
    </row>
    <row r="50" spans="1:2" ht="30" x14ac:dyDescent="0.25">
      <c r="A50" s="111">
        <v>49</v>
      </c>
      <c r="B50" s="110" t="s">
        <v>104</v>
      </c>
    </row>
    <row r="51" spans="1:2" x14ac:dyDescent="0.25">
      <c r="A51" s="111">
        <v>50</v>
      </c>
      <c r="B51" s="110" t="s">
        <v>105</v>
      </c>
    </row>
    <row r="52" spans="1:2" x14ac:dyDescent="0.25">
      <c r="A52" s="111">
        <v>51</v>
      </c>
      <c r="B52" s="110" t="s">
        <v>106</v>
      </c>
    </row>
    <row r="53" spans="1:2" x14ac:dyDescent="0.25">
      <c r="A53" s="111">
        <v>52</v>
      </c>
      <c r="B53" s="110" t="s">
        <v>107</v>
      </c>
    </row>
    <row r="54" spans="1:2" x14ac:dyDescent="0.25">
      <c r="A54" s="111">
        <v>53</v>
      </c>
      <c r="B54" s="110" t="s">
        <v>108</v>
      </c>
    </row>
    <row r="55" spans="1:2" x14ac:dyDescent="0.25">
      <c r="A55" s="111">
        <v>54</v>
      </c>
      <c r="B55" s="110" t="s">
        <v>109</v>
      </c>
    </row>
    <row r="56" spans="1:2" x14ac:dyDescent="0.25">
      <c r="A56" s="111">
        <v>55</v>
      </c>
      <c r="B56" s="110" t="s">
        <v>110</v>
      </c>
    </row>
    <row r="57" spans="1:2" x14ac:dyDescent="0.25">
      <c r="A57" s="111">
        <v>56</v>
      </c>
      <c r="B57" s="110" t="s">
        <v>111</v>
      </c>
    </row>
    <row r="58" spans="1:2" x14ac:dyDescent="0.25">
      <c r="A58" s="111">
        <v>57</v>
      </c>
      <c r="B58" s="110" t="s">
        <v>112</v>
      </c>
    </row>
    <row r="59" spans="1:2" x14ac:dyDescent="0.25">
      <c r="A59" s="111">
        <v>58</v>
      </c>
      <c r="B59" s="110" t="s">
        <v>113</v>
      </c>
    </row>
    <row r="60" spans="1:2" x14ac:dyDescent="0.25">
      <c r="A60" s="111">
        <v>59</v>
      </c>
      <c r="B60" s="110" t="s">
        <v>114</v>
      </c>
    </row>
    <row r="61" spans="1:2" ht="30" x14ac:dyDescent="0.25">
      <c r="A61" s="111">
        <v>60</v>
      </c>
      <c r="B61" s="110" t="s">
        <v>115</v>
      </c>
    </row>
    <row r="62" spans="1:2" x14ac:dyDescent="0.25">
      <c r="A62" s="111">
        <v>61</v>
      </c>
      <c r="B62" s="110" t="s">
        <v>116</v>
      </c>
    </row>
    <row r="63" spans="1:2" x14ac:dyDescent="0.25">
      <c r="A63" s="111">
        <v>62</v>
      </c>
      <c r="B63" s="110" t="s">
        <v>117</v>
      </c>
    </row>
    <row r="64" spans="1:2" x14ac:dyDescent="0.25">
      <c r="A64" s="111">
        <v>63</v>
      </c>
      <c r="B64" s="110" t="s">
        <v>118</v>
      </c>
    </row>
    <row r="65" spans="1:2" x14ac:dyDescent="0.25">
      <c r="A65" s="111">
        <v>64</v>
      </c>
      <c r="B65" s="110" t="s">
        <v>119</v>
      </c>
    </row>
    <row r="66" spans="1:2" x14ac:dyDescent="0.25">
      <c r="A66" s="111">
        <v>65</v>
      </c>
      <c r="B66" s="110" t="s">
        <v>120</v>
      </c>
    </row>
    <row r="67" spans="1:2" x14ac:dyDescent="0.25">
      <c r="A67" s="111">
        <v>66</v>
      </c>
      <c r="B67" s="110" t="s">
        <v>121</v>
      </c>
    </row>
    <row r="68" spans="1:2" x14ac:dyDescent="0.25">
      <c r="A68" s="111">
        <v>67</v>
      </c>
      <c r="B68" s="110" t="s">
        <v>122</v>
      </c>
    </row>
    <row r="69" spans="1:2" x14ac:dyDescent="0.25">
      <c r="A69" s="111">
        <v>68</v>
      </c>
      <c r="B69" s="110" t="s">
        <v>123</v>
      </c>
    </row>
    <row r="70" spans="1:2" x14ac:dyDescent="0.25">
      <c r="A70" s="111">
        <v>69</v>
      </c>
      <c r="B70" s="110" t="s">
        <v>124</v>
      </c>
    </row>
    <row r="71" spans="1:2" x14ac:dyDescent="0.25">
      <c r="A71" s="111">
        <v>70</v>
      </c>
      <c r="B71" s="110" t="s">
        <v>125</v>
      </c>
    </row>
    <row r="72" spans="1:2" x14ac:dyDescent="0.25">
      <c r="A72" s="111">
        <v>71</v>
      </c>
      <c r="B72" s="110" t="s">
        <v>126</v>
      </c>
    </row>
    <row r="73" spans="1:2" x14ac:dyDescent="0.25">
      <c r="A73" s="111">
        <v>72</v>
      </c>
      <c r="B73" s="110" t="s">
        <v>127</v>
      </c>
    </row>
    <row r="74" spans="1:2" x14ac:dyDescent="0.25">
      <c r="A74" s="111">
        <v>73</v>
      </c>
      <c r="B74" s="110" t="s">
        <v>128</v>
      </c>
    </row>
    <row r="75" spans="1:2" x14ac:dyDescent="0.25">
      <c r="A75" s="111">
        <v>74</v>
      </c>
      <c r="B75" s="110" t="s">
        <v>129</v>
      </c>
    </row>
    <row r="76" spans="1:2" x14ac:dyDescent="0.25">
      <c r="A76" s="111">
        <v>75</v>
      </c>
      <c r="B76" s="110" t="s">
        <v>130</v>
      </c>
    </row>
    <row r="77" spans="1:2" x14ac:dyDescent="0.25">
      <c r="A77" s="111">
        <v>76</v>
      </c>
      <c r="B77" s="110" t="s">
        <v>131</v>
      </c>
    </row>
    <row r="78" spans="1:2" x14ac:dyDescent="0.25">
      <c r="A78" s="111">
        <v>77</v>
      </c>
      <c r="B78" s="110" t="s">
        <v>132</v>
      </c>
    </row>
    <row r="79" spans="1:2" x14ac:dyDescent="0.25">
      <c r="A79" s="111">
        <v>78</v>
      </c>
      <c r="B79" s="110" t="s">
        <v>133</v>
      </c>
    </row>
    <row r="80" spans="1:2" x14ac:dyDescent="0.25">
      <c r="A80" s="111">
        <v>79</v>
      </c>
      <c r="B80" s="110" t="s">
        <v>134</v>
      </c>
    </row>
    <row r="81" spans="1:2" x14ac:dyDescent="0.25">
      <c r="A81" s="111">
        <v>80</v>
      </c>
      <c r="B81" s="110" t="s">
        <v>135</v>
      </c>
    </row>
    <row r="82" spans="1:2" x14ac:dyDescent="0.25">
      <c r="A82" s="111">
        <v>81</v>
      </c>
      <c r="B82" s="110" t="s">
        <v>136</v>
      </c>
    </row>
    <row r="83" spans="1:2" x14ac:dyDescent="0.25">
      <c r="A83" s="111">
        <v>82</v>
      </c>
      <c r="B83" s="110" t="s">
        <v>137</v>
      </c>
    </row>
    <row r="84" spans="1:2" x14ac:dyDescent="0.25">
      <c r="A84" s="111">
        <v>83</v>
      </c>
      <c r="B84" s="110" t="s">
        <v>138</v>
      </c>
    </row>
    <row r="85" spans="1:2" x14ac:dyDescent="0.25">
      <c r="A85" s="111">
        <v>84</v>
      </c>
      <c r="B85" s="110" t="s">
        <v>139</v>
      </c>
    </row>
    <row r="86" spans="1:2" x14ac:dyDescent="0.25">
      <c r="A86" s="111">
        <v>85</v>
      </c>
      <c r="B86" s="110" t="s">
        <v>140</v>
      </c>
    </row>
    <row r="87" spans="1:2" x14ac:dyDescent="0.25">
      <c r="A87" s="111">
        <v>86</v>
      </c>
      <c r="B87" s="110" t="s">
        <v>141</v>
      </c>
    </row>
    <row r="88" spans="1:2" x14ac:dyDescent="0.25">
      <c r="A88" s="111">
        <v>87</v>
      </c>
      <c r="B88" s="110" t="s">
        <v>142</v>
      </c>
    </row>
    <row r="89" spans="1:2" x14ac:dyDescent="0.25">
      <c r="A89" s="111">
        <v>88</v>
      </c>
      <c r="B89" s="110" t="s">
        <v>143</v>
      </c>
    </row>
    <row r="90" spans="1:2" x14ac:dyDescent="0.25">
      <c r="A90" s="111">
        <v>89</v>
      </c>
      <c r="B90" s="110" t="s">
        <v>144</v>
      </c>
    </row>
    <row r="91" spans="1:2" x14ac:dyDescent="0.25">
      <c r="A91" s="111">
        <v>90</v>
      </c>
      <c r="B91" s="110" t="s">
        <v>145</v>
      </c>
    </row>
    <row r="92" spans="1:2" x14ac:dyDescent="0.25">
      <c r="A92" s="111">
        <v>91</v>
      </c>
      <c r="B92" s="110" t="s">
        <v>146</v>
      </c>
    </row>
    <row r="93" spans="1:2" x14ac:dyDescent="0.25">
      <c r="A93" s="111">
        <v>92</v>
      </c>
      <c r="B93" s="110" t="s">
        <v>147</v>
      </c>
    </row>
    <row r="94" spans="1:2" x14ac:dyDescent="0.25">
      <c r="A94" s="111">
        <v>93</v>
      </c>
      <c r="B94" s="110" t="s">
        <v>148</v>
      </c>
    </row>
    <row r="95" spans="1:2" x14ac:dyDescent="0.25">
      <c r="A95" s="111">
        <v>94</v>
      </c>
      <c r="B95" s="110" t="s">
        <v>149</v>
      </c>
    </row>
    <row r="96" spans="1:2" x14ac:dyDescent="0.25">
      <c r="A96" s="111">
        <v>95</v>
      </c>
      <c r="B96" s="110" t="s">
        <v>150</v>
      </c>
    </row>
    <row r="97" spans="1:2" x14ac:dyDescent="0.25">
      <c r="A97" s="111">
        <v>96</v>
      </c>
      <c r="B97" s="110" t="s">
        <v>151</v>
      </c>
    </row>
    <row r="98" spans="1:2" x14ac:dyDescent="0.25">
      <c r="A98" s="111">
        <v>97</v>
      </c>
      <c r="B98" s="110" t="s">
        <v>152</v>
      </c>
    </row>
    <row r="99" spans="1:2" x14ac:dyDescent="0.25">
      <c r="A99" s="111">
        <v>98</v>
      </c>
      <c r="B99" s="110" t="s">
        <v>153</v>
      </c>
    </row>
    <row r="100" spans="1:2" x14ac:dyDescent="0.25">
      <c r="A100" s="111">
        <v>99</v>
      </c>
      <c r="B100" s="110" t="s">
        <v>154</v>
      </c>
    </row>
    <row r="101" spans="1:2" x14ac:dyDescent="0.25">
      <c r="A101" s="111">
        <v>100</v>
      </c>
      <c r="B101" s="110" t="s">
        <v>155</v>
      </c>
    </row>
    <row r="102" spans="1:2" x14ac:dyDescent="0.25">
      <c r="A102" s="111">
        <v>101</v>
      </c>
      <c r="B102" s="110" t="s">
        <v>156</v>
      </c>
    </row>
    <row r="103" spans="1:2" x14ac:dyDescent="0.25">
      <c r="A103" s="111">
        <v>102</v>
      </c>
      <c r="B103" s="110" t="s">
        <v>157</v>
      </c>
    </row>
    <row r="104" spans="1:2" x14ac:dyDescent="0.25">
      <c r="A104" s="111">
        <v>103</v>
      </c>
      <c r="B104" s="110" t="s">
        <v>158</v>
      </c>
    </row>
    <row r="105" spans="1:2" x14ac:dyDescent="0.25">
      <c r="A105" s="111">
        <v>104</v>
      </c>
      <c r="B105" s="110" t="s">
        <v>159</v>
      </c>
    </row>
    <row r="106" spans="1:2" x14ac:dyDescent="0.25">
      <c r="A106" s="111">
        <v>105</v>
      </c>
      <c r="B106" s="110" t="s">
        <v>160</v>
      </c>
    </row>
    <row r="107" spans="1:2" x14ac:dyDescent="0.25">
      <c r="A107" s="111">
        <v>106</v>
      </c>
      <c r="B107" s="110" t="s">
        <v>161</v>
      </c>
    </row>
    <row r="108" spans="1:2" x14ac:dyDescent="0.25">
      <c r="A108" s="111">
        <v>107</v>
      </c>
      <c r="B108" s="110" t="s">
        <v>162</v>
      </c>
    </row>
    <row r="109" spans="1:2" x14ac:dyDescent="0.25">
      <c r="A109" s="111">
        <v>108</v>
      </c>
      <c r="B109" s="110" t="s">
        <v>163</v>
      </c>
    </row>
    <row r="110" spans="1:2" x14ac:dyDescent="0.25">
      <c r="A110" s="111">
        <v>109</v>
      </c>
      <c r="B110" s="110" t="s">
        <v>164</v>
      </c>
    </row>
    <row r="111" spans="1:2" x14ac:dyDescent="0.25">
      <c r="A111" s="111">
        <v>110</v>
      </c>
      <c r="B111" s="110" t="s">
        <v>165</v>
      </c>
    </row>
    <row r="112" spans="1:2" x14ac:dyDescent="0.25">
      <c r="A112" s="111">
        <v>111</v>
      </c>
      <c r="B112" s="110" t="s">
        <v>166</v>
      </c>
    </row>
    <row r="113" spans="1:2" x14ac:dyDescent="0.25">
      <c r="A113" s="111">
        <v>112</v>
      </c>
      <c r="B113" s="110" t="s">
        <v>167</v>
      </c>
    </row>
    <row r="114" spans="1:2" x14ac:dyDescent="0.25">
      <c r="A114" s="111">
        <v>113</v>
      </c>
      <c r="B114" s="110" t="s">
        <v>168</v>
      </c>
    </row>
    <row r="115" spans="1:2" x14ac:dyDescent="0.25">
      <c r="A115" s="111">
        <v>114</v>
      </c>
      <c r="B115" s="110" t="s">
        <v>169</v>
      </c>
    </row>
    <row r="116" spans="1:2" x14ac:dyDescent="0.25">
      <c r="A116" s="111">
        <v>115</v>
      </c>
      <c r="B116" s="110" t="s">
        <v>170</v>
      </c>
    </row>
    <row r="117" spans="1:2" x14ac:dyDescent="0.25">
      <c r="A117" s="111">
        <v>116</v>
      </c>
      <c r="B117" s="110" t="s">
        <v>171</v>
      </c>
    </row>
    <row r="118" spans="1:2" x14ac:dyDescent="0.25">
      <c r="A118" s="111">
        <v>117</v>
      </c>
      <c r="B118" s="110" t="s">
        <v>172</v>
      </c>
    </row>
    <row r="119" spans="1:2" x14ac:dyDescent="0.25">
      <c r="A119" s="111">
        <v>118</v>
      </c>
      <c r="B119" s="110" t="s">
        <v>173</v>
      </c>
    </row>
    <row r="120" spans="1:2" x14ac:dyDescent="0.25">
      <c r="A120" s="111">
        <v>119</v>
      </c>
      <c r="B120" s="110" t="s">
        <v>174</v>
      </c>
    </row>
    <row r="121" spans="1:2" x14ac:dyDescent="0.25">
      <c r="A121" s="111">
        <v>120</v>
      </c>
      <c r="B121" s="110" t="s">
        <v>175</v>
      </c>
    </row>
    <row r="122" spans="1:2" ht="30" x14ac:dyDescent="0.25">
      <c r="A122" s="111">
        <v>121</v>
      </c>
      <c r="B122" s="110" t="s">
        <v>176</v>
      </c>
    </row>
    <row r="123" spans="1:2" ht="30" x14ac:dyDescent="0.25">
      <c r="A123" s="111">
        <v>122</v>
      </c>
      <c r="B123" s="110" t="s">
        <v>177</v>
      </c>
    </row>
    <row r="124" spans="1:2" ht="30" x14ac:dyDescent="0.25">
      <c r="A124" s="111">
        <v>123</v>
      </c>
      <c r="B124" s="110" t="s">
        <v>178</v>
      </c>
    </row>
    <row r="125" spans="1:2" ht="30" x14ac:dyDescent="0.25">
      <c r="A125" s="111">
        <v>124</v>
      </c>
      <c r="B125" s="110" t="s">
        <v>179</v>
      </c>
    </row>
    <row r="126" spans="1:2" x14ac:dyDescent="0.25">
      <c r="A126" s="111">
        <v>125</v>
      </c>
      <c r="B126" s="110" t="s">
        <v>180</v>
      </c>
    </row>
    <row r="127" spans="1:2" x14ac:dyDescent="0.25">
      <c r="A127" s="111">
        <v>126</v>
      </c>
      <c r="B127" s="110" t="s">
        <v>181</v>
      </c>
    </row>
    <row r="128" spans="1:2" ht="30" x14ac:dyDescent="0.25">
      <c r="A128" s="111">
        <v>127</v>
      </c>
      <c r="B128" s="110" t="s">
        <v>182</v>
      </c>
    </row>
    <row r="129" spans="1:2" ht="30" x14ac:dyDescent="0.25">
      <c r="A129" s="111">
        <v>128</v>
      </c>
      <c r="B129" s="110" t="s">
        <v>183</v>
      </c>
    </row>
    <row r="130" spans="1:2" x14ac:dyDescent="0.25">
      <c r="A130" s="111">
        <v>129</v>
      </c>
      <c r="B130" s="110" t="s">
        <v>184</v>
      </c>
    </row>
    <row r="131" spans="1:2" ht="30" x14ac:dyDescent="0.25">
      <c r="A131" s="111">
        <v>130</v>
      </c>
      <c r="B131" s="110" t="s">
        <v>185</v>
      </c>
    </row>
    <row r="132" spans="1:2" ht="30" x14ac:dyDescent="0.25">
      <c r="A132" s="111">
        <v>131</v>
      </c>
      <c r="B132" s="110" t="s">
        <v>186</v>
      </c>
    </row>
    <row r="133" spans="1:2" ht="30" x14ac:dyDescent="0.25">
      <c r="A133" s="111">
        <v>132</v>
      </c>
      <c r="B133" s="110" t="s">
        <v>187</v>
      </c>
    </row>
    <row r="134" spans="1:2" ht="30" x14ac:dyDescent="0.25">
      <c r="A134" s="111">
        <v>133</v>
      </c>
      <c r="B134" s="110" t="s">
        <v>188</v>
      </c>
    </row>
    <row r="135" spans="1:2" ht="30" x14ac:dyDescent="0.25">
      <c r="A135" s="111">
        <v>134</v>
      </c>
      <c r="B135" s="110" t="s">
        <v>189</v>
      </c>
    </row>
    <row r="136" spans="1:2" ht="30" x14ac:dyDescent="0.25">
      <c r="A136" s="111">
        <v>135</v>
      </c>
      <c r="B136" s="110" t="s">
        <v>190</v>
      </c>
    </row>
    <row r="137" spans="1:2" ht="30" x14ac:dyDescent="0.25">
      <c r="A137" s="111">
        <v>136</v>
      </c>
      <c r="B137" s="110" t="s">
        <v>191</v>
      </c>
    </row>
    <row r="138" spans="1:2" ht="30" x14ac:dyDescent="0.25">
      <c r="A138" s="111">
        <v>137</v>
      </c>
      <c r="B138" s="110" t="s">
        <v>192</v>
      </c>
    </row>
    <row r="139" spans="1:2" ht="30" x14ac:dyDescent="0.25">
      <c r="A139" s="111">
        <v>138</v>
      </c>
      <c r="B139" s="110" t="s">
        <v>193</v>
      </c>
    </row>
    <row r="140" spans="1:2" ht="30" x14ac:dyDescent="0.25">
      <c r="A140" s="111">
        <v>139</v>
      </c>
      <c r="B140" s="110" t="s">
        <v>194</v>
      </c>
    </row>
    <row r="141" spans="1:2" ht="30" x14ac:dyDescent="0.25">
      <c r="A141" s="111">
        <v>140</v>
      </c>
      <c r="B141" s="110" t="s">
        <v>195</v>
      </c>
    </row>
    <row r="142" spans="1:2" ht="30" x14ac:dyDescent="0.25">
      <c r="A142" s="111">
        <v>141</v>
      </c>
      <c r="B142" s="110" t="s">
        <v>196</v>
      </c>
    </row>
    <row r="143" spans="1:2" ht="30" x14ac:dyDescent="0.25">
      <c r="A143" s="111">
        <v>142</v>
      </c>
      <c r="B143" s="110" t="s">
        <v>197</v>
      </c>
    </row>
    <row r="144" spans="1:2" ht="30" x14ac:dyDescent="0.25">
      <c r="A144" s="111">
        <v>143</v>
      </c>
      <c r="B144" s="110" t="s">
        <v>198</v>
      </c>
    </row>
    <row r="145" spans="1:2" ht="30" x14ac:dyDescent="0.25">
      <c r="A145" s="111">
        <v>144</v>
      </c>
      <c r="B145" s="110" t="s">
        <v>199</v>
      </c>
    </row>
    <row r="146" spans="1:2" ht="30" x14ac:dyDescent="0.25">
      <c r="A146" s="111">
        <v>145</v>
      </c>
      <c r="B146" s="110" t="s">
        <v>200</v>
      </c>
    </row>
    <row r="147" spans="1:2" ht="30" x14ac:dyDescent="0.25">
      <c r="A147" s="111">
        <v>146</v>
      </c>
      <c r="B147" s="110" t="s">
        <v>201</v>
      </c>
    </row>
    <row r="148" spans="1:2" ht="30" x14ac:dyDescent="0.25">
      <c r="A148" s="111">
        <v>147</v>
      </c>
      <c r="B148" s="110" t="s">
        <v>202</v>
      </c>
    </row>
    <row r="149" spans="1:2" ht="30" x14ac:dyDescent="0.25">
      <c r="A149" s="111">
        <v>148</v>
      </c>
      <c r="B149" s="110" t="s">
        <v>203</v>
      </c>
    </row>
    <row r="150" spans="1:2" x14ac:dyDescent="0.25">
      <c r="A150" s="111">
        <v>149</v>
      </c>
      <c r="B150" s="110" t="s">
        <v>204</v>
      </c>
    </row>
    <row r="151" spans="1:2" ht="30" x14ac:dyDescent="0.25">
      <c r="A151" s="111">
        <v>150</v>
      </c>
      <c r="B151" s="110" t="s">
        <v>205</v>
      </c>
    </row>
    <row r="152" spans="1:2" ht="30" x14ac:dyDescent="0.25">
      <c r="A152" s="111">
        <v>151</v>
      </c>
      <c r="B152" s="110" t="s">
        <v>206</v>
      </c>
    </row>
    <row r="153" spans="1:2" ht="30" x14ac:dyDescent="0.25">
      <c r="A153" s="111">
        <v>152</v>
      </c>
      <c r="B153" s="110" t="s">
        <v>207</v>
      </c>
    </row>
    <row r="154" spans="1:2" ht="30" x14ac:dyDescent="0.25">
      <c r="A154" s="111">
        <v>153</v>
      </c>
      <c r="B154" s="110" t="s">
        <v>208</v>
      </c>
    </row>
    <row r="155" spans="1:2" ht="30" x14ac:dyDescent="0.25">
      <c r="A155" s="111">
        <v>154</v>
      </c>
      <c r="B155" s="110" t="s">
        <v>209</v>
      </c>
    </row>
    <row r="156" spans="1:2" ht="30" x14ac:dyDescent="0.25">
      <c r="A156" s="111">
        <v>155</v>
      </c>
      <c r="B156" s="110" t="s">
        <v>210</v>
      </c>
    </row>
    <row r="157" spans="1:2" ht="30" x14ac:dyDescent="0.25">
      <c r="A157" s="111">
        <v>156</v>
      </c>
      <c r="B157" s="110" t="s">
        <v>211</v>
      </c>
    </row>
    <row r="158" spans="1:2" ht="30" x14ac:dyDescent="0.25">
      <c r="A158" s="111">
        <v>157</v>
      </c>
      <c r="B158" s="110" t="s">
        <v>212</v>
      </c>
    </row>
    <row r="159" spans="1:2" ht="30" x14ac:dyDescent="0.25">
      <c r="A159" s="111">
        <v>158</v>
      </c>
      <c r="B159" s="110" t="s">
        <v>213</v>
      </c>
    </row>
    <row r="160" spans="1:2" ht="30" x14ac:dyDescent="0.25">
      <c r="A160" s="111">
        <v>159</v>
      </c>
      <c r="B160" s="110" t="s">
        <v>214</v>
      </c>
    </row>
    <row r="161" spans="1:2" ht="30" x14ac:dyDescent="0.25">
      <c r="A161" s="111">
        <v>160</v>
      </c>
      <c r="B161" s="110" t="s">
        <v>215</v>
      </c>
    </row>
    <row r="162" spans="1:2" ht="30" x14ac:dyDescent="0.25">
      <c r="A162" s="111">
        <v>161</v>
      </c>
      <c r="B162" s="110" t="s">
        <v>216</v>
      </c>
    </row>
    <row r="163" spans="1:2" ht="30" x14ac:dyDescent="0.25">
      <c r="A163" s="111">
        <v>162</v>
      </c>
      <c r="B163" s="110" t="s">
        <v>217</v>
      </c>
    </row>
    <row r="164" spans="1:2" ht="30" x14ac:dyDescent="0.25">
      <c r="A164" s="111">
        <v>163</v>
      </c>
      <c r="B164" s="110" t="s">
        <v>218</v>
      </c>
    </row>
    <row r="165" spans="1:2" ht="30" x14ac:dyDescent="0.25">
      <c r="A165" s="111">
        <v>164</v>
      </c>
      <c r="B165" s="110" t="s">
        <v>219</v>
      </c>
    </row>
    <row r="166" spans="1:2" ht="30" x14ac:dyDescent="0.25">
      <c r="A166" s="111">
        <v>165</v>
      </c>
      <c r="B166" s="110" t="s">
        <v>220</v>
      </c>
    </row>
    <row r="167" spans="1:2" ht="30" x14ac:dyDescent="0.25">
      <c r="A167" s="111">
        <v>166</v>
      </c>
      <c r="B167" s="110" t="s">
        <v>221</v>
      </c>
    </row>
    <row r="168" spans="1:2" ht="30" x14ac:dyDescent="0.25">
      <c r="A168" s="111">
        <v>167</v>
      </c>
      <c r="B168" s="110" t="s">
        <v>222</v>
      </c>
    </row>
    <row r="169" spans="1:2" ht="30" x14ac:dyDescent="0.25">
      <c r="A169" s="111">
        <v>168</v>
      </c>
      <c r="B169" s="110" t="s">
        <v>223</v>
      </c>
    </row>
    <row r="170" spans="1:2" ht="30" x14ac:dyDescent="0.25">
      <c r="A170" s="111">
        <v>169</v>
      </c>
      <c r="B170" s="110" t="s">
        <v>224</v>
      </c>
    </row>
    <row r="171" spans="1:2" ht="30" x14ac:dyDescent="0.25">
      <c r="A171" s="111">
        <v>170</v>
      </c>
      <c r="B171" s="110" t="s">
        <v>225</v>
      </c>
    </row>
    <row r="172" spans="1:2" ht="30" x14ac:dyDescent="0.25">
      <c r="A172" s="111">
        <v>171</v>
      </c>
      <c r="B172" s="110" t="s">
        <v>226</v>
      </c>
    </row>
    <row r="173" spans="1:2" ht="30" x14ac:dyDescent="0.25">
      <c r="A173" s="111">
        <v>172</v>
      </c>
      <c r="B173" s="110" t="s">
        <v>227</v>
      </c>
    </row>
    <row r="174" spans="1:2" x14ac:dyDescent="0.25">
      <c r="A174" s="111">
        <v>173</v>
      </c>
      <c r="B174" s="110" t="s">
        <v>228</v>
      </c>
    </row>
    <row r="175" spans="1:2" x14ac:dyDescent="0.25">
      <c r="A175" s="111">
        <v>174</v>
      </c>
      <c r="B175" s="110" t="s">
        <v>229</v>
      </c>
    </row>
    <row r="176" spans="1:2" x14ac:dyDescent="0.25">
      <c r="A176" s="111">
        <v>175</v>
      </c>
      <c r="B176" s="110" t="s">
        <v>230</v>
      </c>
    </row>
    <row r="177" spans="1:2" x14ac:dyDescent="0.25">
      <c r="A177" s="111">
        <v>176</v>
      </c>
      <c r="B177" s="110" t="s">
        <v>231</v>
      </c>
    </row>
    <row r="178" spans="1:2" ht="30" x14ac:dyDescent="0.25">
      <c r="A178" s="111">
        <v>177</v>
      </c>
      <c r="B178" s="110" t="s">
        <v>232</v>
      </c>
    </row>
    <row r="179" spans="1:2" x14ac:dyDescent="0.25">
      <c r="A179" s="111">
        <v>178</v>
      </c>
      <c r="B179" s="110" t="s">
        <v>233</v>
      </c>
    </row>
    <row r="180" spans="1:2" ht="30" x14ac:dyDescent="0.25">
      <c r="A180" s="111">
        <v>179</v>
      </c>
      <c r="B180" s="110" t="s">
        <v>234</v>
      </c>
    </row>
    <row r="181" spans="1:2" x14ac:dyDescent="0.25">
      <c r="A181" s="111">
        <v>180</v>
      </c>
      <c r="B181" s="110" t="s">
        <v>235</v>
      </c>
    </row>
    <row r="182" spans="1:2" x14ac:dyDescent="0.25">
      <c r="A182" s="111">
        <v>181</v>
      </c>
      <c r="B182" s="110" t="s">
        <v>236</v>
      </c>
    </row>
    <row r="183" spans="1:2" ht="30" x14ac:dyDescent="0.25">
      <c r="A183" s="111">
        <v>182</v>
      </c>
      <c r="B183" s="110" t="s">
        <v>237</v>
      </c>
    </row>
    <row r="184" spans="1:2" x14ac:dyDescent="0.25">
      <c r="A184" s="111">
        <v>183</v>
      </c>
      <c r="B184" s="110" t="s">
        <v>238</v>
      </c>
    </row>
    <row r="185" spans="1:2" x14ac:dyDescent="0.25">
      <c r="A185" s="111">
        <v>184</v>
      </c>
      <c r="B185" s="110" t="s">
        <v>239</v>
      </c>
    </row>
    <row r="186" spans="1:2" x14ac:dyDescent="0.25">
      <c r="A186" s="111">
        <v>185</v>
      </c>
      <c r="B186" s="110" t="s">
        <v>240</v>
      </c>
    </row>
    <row r="187" spans="1:2" x14ac:dyDescent="0.25">
      <c r="A187" s="111">
        <v>186</v>
      </c>
      <c r="B187" s="110" t="s">
        <v>241</v>
      </c>
    </row>
    <row r="188" spans="1:2" x14ac:dyDescent="0.25">
      <c r="A188" s="111">
        <v>187</v>
      </c>
      <c r="B188" s="110" t="s">
        <v>242</v>
      </c>
    </row>
    <row r="189" spans="1:2" x14ac:dyDescent="0.25">
      <c r="A189" s="111">
        <v>188</v>
      </c>
      <c r="B189" s="110" t="s">
        <v>243</v>
      </c>
    </row>
    <row r="190" spans="1:2" x14ac:dyDescent="0.25">
      <c r="A190" s="111">
        <v>189</v>
      </c>
      <c r="B190" s="110" t="s">
        <v>244</v>
      </c>
    </row>
    <row r="191" spans="1:2" x14ac:dyDescent="0.25">
      <c r="A191" s="111">
        <v>190</v>
      </c>
      <c r="B191" s="110" t="s">
        <v>245</v>
      </c>
    </row>
    <row r="192" spans="1:2" x14ac:dyDescent="0.25">
      <c r="A192" s="111">
        <v>191</v>
      </c>
      <c r="B192" s="110" t="s">
        <v>246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C87F-88DB-4876-BB36-405C9419C410}">
  <sheetPr>
    <pageSetUpPr fitToPage="1"/>
  </sheetPr>
  <dimension ref="A1:T193"/>
  <sheetViews>
    <sheetView zoomScaleNormal="100" workbookViewId="0">
      <selection activeCell="V9" sqref="V9"/>
    </sheetView>
  </sheetViews>
  <sheetFormatPr defaultColWidth="9" defaultRowHeight="15" x14ac:dyDescent="0.25"/>
  <cols>
    <col min="1" max="1" width="7.5703125" style="2" bestFit="1" customWidth="1"/>
    <col min="2" max="2" width="8.85546875" style="2" bestFit="1" customWidth="1"/>
    <col min="3" max="3" width="10.140625" style="2" bestFit="1" customWidth="1"/>
    <col min="4" max="4" width="7.85546875" style="2" bestFit="1" customWidth="1"/>
    <col min="5" max="5" width="9.140625" style="2" bestFit="1" customWidth="1"/>
    <col min="6" max="6" width="22.85546875" style="2" bestFit="1" customWidth="1"/>
    <col min="7" max="9" width="5.85546875" style="2" bestFit="1" customWidth="1"/>
    <col min="10" max="10" width="15" style="2" bestFit="1" customWidth="1"/>
    <col min="11" max="11" width="10.140625" style="2" bestFit="1" customWidth="1"/>
    <col min="12" max="12" width="14.140625" style="2" bestFit="1" customWidth="1"/>
    <col min="13" max="13" width="17.5703125" style="2" bestFit="1" customWidth="1"/>
    <col min="14" max="14" width="14.28515625" style="2" bestFit="1" customWidth="1"/>
    <col min="15" max="15" width="18.7109375" style="2" bestFit="1" customWidth="1"/>
    <col min="16" max="16" width="14.42578125" style="2" bestFit="1" customWidth="1"/>
    <col min="17" max="17" width="5.140625" style="2" bestFit="1" customWidth="1"/>
    <col min="18" max="18" width="4.28515625" style="2" bestFit="1" customWidth="1"/>
    <col min="19" max="19" width="4.42578125" style="2" bestFit="1" customWidth="1"/>
    <col min="20" max="20" width="4.5703125" style="2" bestFit="1" customWidth="1"/>
    <col min="21" max="16384" width="9" style="2"/>
  </cols>
  <sheetData>
    <row r="1" spans="1:20" x14ac:dyDescent="0.25">
      <c r="A1" s="101" t="s">
        <v>0</v>
      </c>
      <c r="B1" s="103" t="s">
        <v>1</v>
      </c>
      <c r="C1" s="103" t="s">
        <v>2</v>
      </c>
      <c r="D1" s="103" t="s">
        <v>3</v>
      </c>
      <c r="E1" s="103" t="s">
        <v>4</v>
      </c>
      <c r="F1" s="99" t="s">
        <v>5</v>
      </c>
      <c r="G1" s="87" t="s">
        <v>6</v>
      </c>
      <c r="H1" s="87"/>
      <c r="I1" s="88"/>
      <c r="J1" s="89" t="s">
        <v>7</v>
      </c>
      <c r="K1" s="91" t="s">
        <v>8</v>
      </c>
      <c r="L1" s="93" t="s">
        <v>9</v>
      </c>
      <c r="M1" s="95" t="s">
        <v>10</v>
      </c>
      <c r="N1" s="97" t="s">
        <v>11</v>
      </c>
      <c r="O1" s="85" t="s">
        <v>12</v>
      </c>
      <c r="P1" s="82" t="s">
        <v>13</v>
      </c>
      <c r="Q1" s="84" t="s">
        <v>14</v>
      </c>
      <c r="R1" s="84"/>
      <c r="S1" s="84"/>
      <c r="T1" s="84"/>
    </row>
    <row r="2" spans="1:20" ht="15.75" thickBot="1" x14ac:dyDescent="0.3">
      <c r="A2" s="102"/>
      <c r="B2" s="104"/>
      <c r="C2" s="104"/>
      <c r="D2" s="104"/>
      <c r="E2" s="104"/>
      <c r="F2" s="100"/>
      <c r="G2" s="38" t="s">
        <v>15</v>
      </c>
      <c r="H2" s="39" t="s">
        <v>16</v>
      </c>
      <c r="I2" s="39" t="s">
        <v>17</v>
      </c>
      <c r="J2" s="90"/>
      <c r="K2" s="92"/>
      <c r="L2" s="94"/>
      <c r="M2" s="96"/>
      <c r="N2" s="98"/>
      <c r="O2" s="86"/>
      <c r="P2" s="83"/>
      <c r="Q2" s="50" t="s">
        <v>6</v>
      </c>
      <c r="R2" s="50" t="s">
        <v>8</v>
      </c>
      <c r="S2" s="50" t="s">
        <v>10</v>
      </c>
      <c r="T2" s="50" t="s">
        <v>12</v>
      </c>
    </row>
    <row r="3" spans="1:20" x14ac:dyDescent="0.25">
      <c r="A3" s="40">
        <v>1</v>
      </c>
      <c r="B3" s="41" t="s">
        <v>18</v>
      </c>
      <c r="C3" s="41" t="s">
        <v>19</v>
      </c>
      <c r="D3" s="41" t="s">
        <v>20</v>
      </c>
      <c r="E3" s="41" t="s">
        <v>21</v>
      </c>
      <c r="F3" s="72">
        <v>5.0999999999999996</v>
      </c>
      <c r="G3" s="59" t="s">
        <v>20</v>
      </c>
      <c r="H3" s="60" t="s">
        <v>20</v>
      </c>
      <c r="I3" s="60" t="s">
        <v>20</v>
      </c>
      <c r="J3" s="42" cm="1">
        <f t="array" ref="J3">ROUND(INDEX(XCIA[Value], MATCH(1, (XCIA[Confidentiality]=Input!G3) * (XCIA[Integrity]=Input!H3)*(XCIA[Availability]=Input!I3),0)), 1)</f>
        <v>10</v>
      </c>
      <c r="K3" s="56" t="s">
        <v>22</v>
      </c>
      <c r="L3" s="43">
        <f>ROUND(VLOOKUP(K3,XPS[], 2, FALSE), 1)</f>
        <v>10</v>
      </c>
      <c r="M3" s="57" t="s">
        <v>23</v>
      </c>
      <c r="N3" s="44">
        <f>ROUND(VLOOKUP(M3,XSD[], 2, FALSE), 1)</f>
        <v>6.2</v>
      </c>
      <c r="O3" s="58" t="s">
        <v>24</v>
      </c>
      <c r="P3" s="49">
        <f>ROUND(VLOOKUP(O3,XHB[], 2, FALSE), 1)</f>
        <v>10</v>
      </c>
      <c r="Q3" s="71">
        <v>7.5</v>
      </c>
      <c r="R3" s="71">
        <v>7.5</v>
      </c>
      <c r="S3" s="71">
        <v>5.7</v>
      </c>
      <c r="T3" s="71">
        <v>7.5</v>
      </c>
    </row>
    <row r="4" spans="1:20" x14ac:dyDescent="0.25">
      <c r="A4" s="40">
        <v>2</v>
      </c>
      <c r="B4" s="41" t="s">
        <v>18</v>
      </c>
      <c r="C4" s="41" t="s">
        <v>25</v>
      </c>
      <c r="D4" s="41" t="s">
        <v>26</v>
      </c>
      <c r="E4" s="41" t="s">
        <v>21</v>
      </c>
      <c r="F4" s="73">
        <v>6.6</v>
      </c>
      <c r="G4" s="59" t="s">
        <v>19</v>
      </c>
      <c r="H4" s="60" t="s">
        <v>26</v>
      </c>
      <c r="I4" s="60" t="s">
        <v>26</v>
      </c>
      <c r="J4" s="42" cm="1">
        <f t="array" ref="J4">ROUND(INDEX(XCIA[Value], MATCH(1, (XCIA[Confidentiality]=Input!G4) * (XCIA[Integrity]=Input!H4)*(XCIA[Availability]=Input!I4),0)), 1)</f>
        <v>1.7</v>
      </c>
      <c r="K4" s="56" t="s">
        <v>27</v>
      </c>
      <c r="L4" s="43">
        <f>ROUND(VLOOKUP(K4,XPS[], 2, FALSE), 1)</f>
        <v>3</v>
      </c>
      <c r="M4" s="57" t="s">
        <v>23</v>
      </c>
      <c r="N4" s="44">
        <f>ROUND(VLOOKUP(M4,XSD[], 2, FALSE), 1)</f>
        <v>6.2</v>
      </c>
      <c r="O4" s="58" t="s">
        <v>28</v>
      </c>
      <c r="P4" s="49">
        <f>ROUND(VLOOKUP(O4,XHB[], 2, FALSE), 1)</f>
        <v>3.5</v>
      </c>
      <c r="Q4" s="71">
        <v>5.6</v>
      </c>
      <c r="R4" s="71">
        <v>5.9</v>
      </c>
      <c r="S4" s="71">
        <v>6.5</v>
      </c>
      <c r="T4" s="71">
        <v>6</v>
      </c>
    </row>
    <row r="5" spans="1:20" x14ac:dyDescent="0.25">
      <c r="A5" s="45">
        <v>3</v>
      </c>
      <c r="B5" s="41" t="s">
        <v>29</v>
      </c>
      <c r="C5" s="41" t="s">
        <v>30</v>
      </c>
      <c r="D5" s="41" t="s">
        <v>20</v>
      </c>
      <c r="E5" s="41" t="s">
        <v>21</v>
      </c>
      <c r="F5" s="73">
        <v>3.9</v>
      </c>
      <c r="G5" s="59" t="s">
        <v>20</v>
      </c>
      <c r="H5" s="60" t="s">
        <v>20</v>
      </c>
      <c r="I5" s="60" t="s">
        <v>19</v>
      </c>
      <c r="J5" s="42" cm="1">
        <f t="array" ref="J5">ROUND(INDEX(XCIA[Value], MATCH(1, (XCIA[Confidentiality]=Input!G5) * (XCIA[Integrity]=Input!H5)*(XCIA[Availability]=Input!I5),0)), 1)</f>
        <v>8.3000000000000007</v>
      </c>
      <c r="K5" s="56" t="s">
        <v>31</v>
      </c>
      <c r="L5" s="43">
        <f>ROUND(VLOOKUP(K5,XPS[], 2, FALSE), 1)</f>
        <v>6.5</v>
      </c>
      <c r="M5" s="57" t="s">
        <v>32</v>
      </c>
      <c r="N5" s="44">
        <f>ROUND(VLOOKUP(M5,XSD[], 2, FALSE), 1)</f>
        <v>8</v>
      </c>
      <c r="O5" s="58" t="s">
        <v>28</v>
      </c>
      <c r="P5" s="49">
        <f>ROUND(VLOOKUP(O5,XHB[], 2, FALSE), 1)</f>
        <v>3.5</v>
      </c>
      <c r="Q5" s="71">
        <v>4.8</v>
      </c>
      <c r="R5" s="71">
        <v>4.4000000000000004</v>
      </c>
      <c r="S5" s="71">
        <v>4.7</v>
      </c>
      <c r="T5" s="71">
        <v>3.8</v>
      </c>
    </row>
    <row r="6" spans="1:20" x14ac:dyDescent="0.25">
      <c r="A6" s="40">
        <v>4</v>
      </c>
      <c r="B6" s="41" t="s">
        <v>33</v>
      </c>
      <c r="C6" s="41" t="s">
        <v>25</v>
      </c>
      <c r="D6" s="41" t="s">
        <v>19</v>
      </c>
      <c r="E6" s="41" t="s">
        <v>26</v>
      </c>
      <c r="F6" s="73">
        <v>4</v>
      </c>
      <c r="G6" s="59" t="s">
        <v>20</v>
      </c>
      <c r="H6" s="60" t="s">
        <v>19</v>
      </c>
      <c r="I6" s="60" t="s">
        <v>19</v>
      </c>
      <c r="J6" s="42" cm="1">
        <f t="array" ref="J6">ROUND(INDEX(XCIA[Value], MATCH(1, (XCIA[Confidentiality]=Input!G6) * (XCIA[Integrity]=Input!H6)*(XCIA[Availability]=Input!I6),0)), 1)</f>
        <v>6.7</v>
      </c>
      <c r="K6" s="56" t="s">
        <v>31</v>
      </c>
      <c r="L6" s="43">
        <f>ROUND(VLOOKUP(K6,XPS[], 2, FALSE), 1)</f>
        <v>6.5</v>
      </c>
      <c r="M6" s="57" t="s">
        <v>26</v>
      </c>
      <c r="N6" s="44">
        <f>ROUND(VLOOKUP(M6,XSD[], 2, FALSE), 1)</f>
        <v>0</v>
      </c>
      <c r="O6" s="58" t="s">
        <v>26</v>
      </c>
      <c r="P6" s="49">
        <f>ROUND(VLOOKUP(O6,XHB[], 2, FALSE), 1)</f>
        <v>0</v>
      </c>
      <c r="Q6" s="71">
        <v>4.5</v>
      </c>
      <c r="R6" s="71">
        <v>4.5</v>
      </c>
      <c r="S6" s="71">
        <v>0</v>
      </c>
      <c r="T6" s="71">
        <v>0</v>
      </c>
    </row>
    <row r="7" spans="1:20" x14ac:dyDescent="0.25">
      <c r="A7" s="46">
        <v>5</v>
      </c>
      <c r="B7" s="41" t="s">
        <v>34</v>
      </c>
      <c r="C7" s="41" t="s">
        <v>19</v>
      </c>
      <c r="D7" s="41" t="s">
        <v>26</v>
      </c>
      <c r="E7" s="41" t="s">
        <v>21</v>
      </c>
      <c r="F7" s="73">
        <v>8.3000000000000007</v>
      </c>
      <c r="G7" s="59" t="s">
        <v>26</v>
      </c>
      <c r="H7" s="60" t="s">
        <v>19</v>
      </c>
      <c r="I7" s="60" t="s">
        <v>26</v>
      </c>
      <c r="J7" s="42" cm="1">
        <f t="array" ref="J7">ROUND(INDEX(XCIA[Value], MATCH(1, (XCIA[Confidentiality]=Input!G7) * (XCIA[Integrity]=Input!H7)*(XCIA[Availability]=Input!I7),0)), 1)</f>
        <v>1.7</v>
      </c>
      <c r="K7" s="56" t="s">
        <v>35</v>
      </c>
      <c r="L7" s="43">
        <f>ROUND(VLOOKUP(K7,XPS[], 2, FALSE), 1)</f>
        <v>8.5</v>
      </c>
      <c r="M7" s="57" t="s">
        <v>36</v>
      </c>
      <c r="N7" s="44">
        <f>ROUND(VLOOKUP(M7,XSD[], 2, FALSE), 1)</f>
        <v>10</v>
      </c>
      <c r="O7" s="58" t="s">
        <v>37</v>
      </c>
      <c r="P7" s="49">
        <f>ROUND(VLOOKUP(O7,XHB[], 2, FALSE), 1)</f>
        <v>7.2</v>
      </c>
      <c r="Q7" s="71">
        <v>8</v>
      </c>
      <c r="R7" s="71">
        <v>8.3000000000000007</v>
      </c>
      <c r="S7" s="71">
        <v>8.4</v>
      </c>
      <c r="T7" s="71">
        <v>8.1999999999999993</v>
      </c>
    </row>
    <row r="8" spans="1:20" x14ac:dyDescent="0.25">
      <c r="A8" s="46">
        <v>6</v>
      </c>
      <c r="B8" s="41" t="s">
        <v>33</v>
      </c>
      <c r="C8" s="41" t="s">
        <v>38</v>
      </c>
      <c r="D8" s="41" t="s">
        <v>20</v>
      </c>
      <c r="E8" s="41" t="s">
        <v>21</v>
      </c>
      <c r="F8" s="73">
        <v>0.1</v>
      </c>
      <c r="G8" s="59" t="s">
        <v>26</v>
      </c>
      <c r="H8" s="60" t="s">
        <v>26</v>
      </c>
      <c r="I8" s="60" t="s">
        <v>20</v>
      </c>
      <c r="J8" s="42" cm="1">
        <f t="array" ref="J8">ROUND(INDEX(XCIA[Value], MATCH(1, (XCIA[Confidentiality]=Input!G8) * (XCIA[Integrity]=Input!H8)*(XCIA[Availability]=Input!I8),0)), 1)</f>
        <v>3.3</v>
      </c>
      <c r="K8" s="56" t="s">
        <v>31</v>
      </c>
      <c r="L8" s="43">
        <f>ROUND(VLOOKUP(K8,XPS[], 2, FALSE), 1)</f>
        <v>6.5</v>
      </c>
      <c r="M8" s="57" t="s">
        <v>23</v>
      </c>
      <c r="N8" s="44">
        <f>ROUND(VLOOKUP(M8,XSD[], 2, FALSE), 1)</f>
        <v>6.2</v>
      </c>
      <c r="O8" s="58" t="s">
        <v>28</v>
      </c>
      <c r="P8" s="49">
        <f>ROUND(VLOOKUP(O8,XHB[], 2, FALSE), 1)</f>
        <v>3.5</v>
      </c>
      <c r="Q8" s="71">
        <v>0.3</v>
      </c>
      <c r="R8" s="71">
        <v>0.4</v>
      </c>
      <c r="S8" s="71">
        <v>0.6</v>
      </c>
      <c r="T8" s="71">
        <v>0.3</v>
      </c>
    </row>
    <row r="9" spans="1:20" x14ac:dyDescent="0.25">
      <c r="A9" s="40">
        <v>7</v>
      </c>
      <c r="B9" s="41" t="s">
        <v>33</v>
      </c>
      <c r="C9" s="41" t="s">
        <v>25</v>
      </c>
      <c r="D9" s="41" t="s">
        <v>26</v>
      </c>
      <c r="E9" s="41" t="s">
        <v>26</v>
      </c>
      <c r="F9" s="73">
        <v>5.2</v>
      </c>
      <c r="G9" s="59" t="s">
        <v>19</v>
      </c>
      <c r="H9" s="60" t="s">
        <v>26</v>
      </c>
      <c r="I9" s="60" t="s">
        <v>19</v>
      </c>
      <c r="J9" s="42" cm="1">
        <f t="array" ref="J9">ROUND(INDEX(XCIA[Value], MATCH(1, (XCIA[Confidentiality]=Input!G9) * (XCIA[Integrity]=Input!H9)*(XCIA[Availability]=Input!I9),0)), 1)</f>
        <v>3.3</v>
      </c>
      <c r="K9" s="56" t="s">
        <v>30</v>
      </c>
      <c r="L9" s="43">
        <f>ROUND(VLOOKUP(K9,XPS[], 2, FALSE), 1)</f>
        <v>0</v>
      </c>
      <c r="M9" s="57" t="s">
        <v>32</v>
      </c>
      <c r="N9" s="44">
        <f>ROUND(VLOOKUP(M9,XSD[], 2, FALSE), 1)</f>
        <v>8</v>
      </c>
      <c r="O9" s="58" t="s">
        <v>37</v>
      </c>
      <c r="P9" s="49">
        <f>ROUND(VLOOKUP(O9,XHB[], 2, FALSE), 1)</f>
        <v>7.2</v>
      </c>
      <c r="Q9" s="71">
        <v>4.2</v>
      </c>
      <c r="R9" s="71">
        <v>0</v>
      </c>
      <c r="S9" s="71">
        <v>6.6</v>
      </c>
      <c r="T9" s="71">
        <v>6.2</v>
      </c>
    </row>
    <row r="10" spans="1:20" x14ac:dyDescent="0.25">
      <c r="A10" s="40">
        <v>8</v>
      </c>
      <c r="B10" s="41" t="s">
        <v>33</v>
      </c>
      <c r="C10" s="41" t="s">
        <v>38</v>
      </c>
      <c r="D10" s="41" t="s">
        <v>19</v>
      </c>
      <c r="E10" s="41" t="s">
        <v>21</v>
      </c>
      <c r="F10" s="73">
        <v>0.3</v>
      </c>
      <c r="G10" s="59" t="s">
        <v>26</v>
      </c>
      <c r="H10" s="60" t="s">
        <v>20</v>
      </c>
      <c r="I10" s="60" t="s">
        <v>19</v>
      </c>
      <c r="J10" s="42" cm="1">
        <f t="array" ref="J10">ROUND(INDEX(XCIA[Value], MATCH(1, (XCIA[Confidentiality]=Input!G10) * (XCIA[Integrity]=Input!H10)*(XCIA[Availability]=Input!I10),0)), 1)</f>
        <v>5</v>
      </c>
      <c r="K10" s="56" t="s">
        <v>27</v>
      </c>
      <c r="L10" s="43">
        <f>ROUND(VLOOKUP(K10,XPS[], 2, FALSE), 1)</f>
        <v>3</v>
      </c>
      <c r="M10" s="57" t="s">
        <v>23</v>
      </c>
      <c r="N10" s="44">
        <f>ROUND(VLOOKUP(M10,XSD[], 2, FALSE), 1)</f>
        <v>6.2</v>
      </c>
      <c r="O10" s="58" t="s">
        <v>24</v>
      </c>
      <c r="P10" s="49">
        <f>ROUND(VLOOKUP(O10,XHB[], 2, FALSE), 1)</f>
        <v>10</v>
      </c>
      <c r="Q10" s="71">
        <v>0.5</v>
      </c>
      <c r="R10" s="71">
        <v>0.4</v>
      </c>
      <c r="S10" s="71">
        <v>0.6</v>
      </c>
      <c r="T10" s="71">
        <v>0.8</v>
      </c>
    </row>
    <row r="11" spans="1:20" x14ac:dyDescent="0.25">
      <c r="A11" s="45">
        <v>9</v>
      </c>
      <c r="B11" s="41" t="s">
        <v>18</v>
      </c>
      <c r="C11" s="41" t="s">
        <v>19</v>
      </c>
      <c r="D11" s="41" t="s">
        <v>20</v>
      </c>
      <c r="E11" s="41" t="s">
        <v>26</v>
      </c>
      <c r="F11" s="73">
        <v>5.4</v>
      </c>
      <c r="G11" s="59" t="s">
        <v>19</v>
      </c>
      <c r="H11" s="60" t="s">
        <v>19</v>
      </c>
      <c r="I11" s="60" t="s">
        <v>19</v>
      </c>
      <c r="J11" s="42" cm="1">
        <f t="array" ref="J11">ROUND(INDEX(XCIA[Value], MATCH(1, (XCIA[Confidentiality]=Input!G79) * (XCIA[Integrity]=Input!H79)*(XCIA[Availability]=Input!I79),0)), 1)</f>
        <v>6.7</v>
      </c>
      <c r="K11" s="56" t="s">
        <v>27</v>
      </c>
      <c r="L11" s="43">
        <f>ROUND(VLOOKUP(K11,XPS[], 2, FALSE), 1)</f>
        <v>3</v>
      </c>
      <c r="M11" s="57" t="s">
        <v>36</v>
      </c>
      <c r="N11" s="44">
        <f>ROUND(VLOOKUP(M11,XSD[], 2, FALSE), 1)</f>
        <v>10</v>
      </c>
      <c r="O11" s="58" t="s">
        <v>26</v>
      </c>
      <c r="P11" s="49">
        <f>ROUND(VLOOKUP(O11,XHB[], 2, FALSE), 1)</f>
        <v>0</v>
      </c>
      <c r="Q11" s="71">
        <v>6.1</v>
      </c>
      <c r="R11" s="71">
        <v>4.2</v>
      </c>
      <c r="S11" s="71">
        <v>7.7</v>
      </c>
      <c r="T11" s="71">
        <v>0</v>
      </c>
    </row>
    <row r="12" spans="1:20" x14ac:dyDescent="0.25">
      <c r="A12" s="40">
        <v>10</v>
      </c>
      <c r="B12" s="41" t="s">
        <v>18</v>
      </c>
      <c r="C12" s="41" t="s">
        <v>30</v>
      </c>
      <c r="D12" s="41" t="s">
        <v>26</v>
      </c>
      <c r="E12" s="41" t="s">
        <v>26</v>
      </c>
      <c r="F12" s="73">
        <v>10</v>
      </c>
      <c r="G12" s="59" t="s">
        <v>20</v>
      </c>
      <c r="H12" s="60" t="s">
        <v>20</v>
      </c>
      <c r="I12" s="60" t="s">
        <v>26</v>
      </c>
      <c r="J12" s="42" cm="1">
        <f t="array" ref="J12">ROUND(INDEX(XCIA[Value], MATCH(1, (XCIA[Confidentiality]=Input!G147) * (XCIA[Integrity]=Input!H147)*(XCIA[Availability]=Input!I147),0)), 1)</f>
        <v>6.7</v>
      </c>
      <c r="K12" s="56" t="s">
        <v>30</v>
      </c>
      <c r="L12" s="43">
        <f>ROUND(VLOOKUP(K12,XPS[], 2, FALSE), 1)</f>
        <v>0</v>
      </c>
      <c r="M12" s="57" t="s">
        <v>32</v>
      </c>
      <c r="N12" s="44">
        <f>ROUND(VLOOKUP(M12,XSD[], 2, FALSE), 1)</f>
        <v>8</v>
      </c>
      <c r="O12" s="58" t="s">
        <v>26</v>
      </c>
      <c r="P12" s="49">
        <f>ROUND(VLOOKUP(O12,XHB[], 2, FALSE), 1)</f>
        <v>0</v>
      </c>
      <c r="Q12" s="71">
        <v>9.8000000000000007</v>
      </c>
      <c r="R12" s="71">
        <v>0</v>
      </c>
      <c r="S12" s="71">
        <v>9.9</v>
      </c>
      <c r="T12" s="71">
        <v>0</v>
      </c>
    </row>
    <row r="13" spans="1:20" x14ac:dyDescent="0.25">
      <c r="A13" s="46">
        <v>11</v>
      </c>
      <c r="B13" s="41" t="s">
        <v>33</v>
      </c>
      <c r="C13" s="41" t="s">
        <v>25</v>
      </c>
      <c r="D13" s="41" t="s">
        <v>19</v>
      </c>
      <c r="E13" s="41" t="s">
        <v>21</v>
      </c>
      <c r="F13" s="73">
        <v>3</v>
      </c>
      <c r="G13" s="59" t="s">
        <v>20</v>
      </c>
      <c r="H13" s="60" t="s">
        <v>19</v>
      </c>
      <c r="I13" s="60" t="s">
        <v>26</v>
      </c>
      <c r="J13" s="42" cm="1">
        <f t="array" ref="J13">ROUND(INDEX(XCIA[Value], MATCH(1, (XCIA[Confidentiality]=Input!G13) * (XCIA[Integrity]=Input!H13)*(XCIA[Availability]=Input!I13),0)), 1)</f>
        <v>5</v>
      </c>
      <c r="K13" s="56" t="s">
        <v>22</v>
      </c>
      <c r="L13" s="43">
        <f>ROUND(VLOOKUP(K13,XPS[], 2, FALSE), 1)</f>
        <v>10</v>
      </c>
      <c r="M13" s="57" t="s">
        <v>36</v>
      </c>
      <c r="N13" s="44">
        <f>ROUND(VLOOKUP(M13,XSD[], 2, FALSE), 1)</f>
        <v>10</v>
      </c>
      <c r="O13" s="58" t="s">
        <v>24</v>
      </c>
      <c r="P13" s="49">
        <f>ROUND(VLOOKUP(O13,XHB[], 2, FALSE), 1)</f>
        <v>10</v>
      </c>
      <c r="Q13" s="71">
        <v>3.4</v>
      </c>
      <c r="R13" s="71">
        <v>4.4000000000000004</v>
      </c>
      <c r="S13" s="71">
        <v>4.4000000000000004</v>
      </c>
      <c r="T13" s="71">
        <v>4.4000000000000004</v>
      </c>
    </row>
    <row r="14" spans="1:20" x14ac:dyDescent="0.25">
      <c r="A14" s="46">
        <v>12</v>
      </c>
      <c r="B14" s="41" t="s">
        <v>29</v>
      </c>
      <c r="C14" s="41" t="s">
        <v>20</v>
      </c>
      <c r="D14" s="41" t="s">
        <v>26</v>
      </c>
      <c r="E14" s="41" t="s">
        <v>26</v>
      </c>
      <c r="F14" s="73">
        <v>4.5999999999999996</v>
      </c>
      <c r="G14" s="59" t="s">
        <v>20</v>
      </c>
      <c r="H14" s="60" t="s">
        <v>19</v>
      </c>
      <c r="I14" s="60" t="s">
        <v>19</v>
      </c>
      <c r="J14" s="42" cm="1">
        <f t="array" ref="J14">ROUND(INDEX(XCIA[Value], MATCH(1, (XCIA[Confidentiality]=Input!G14) * (XCIA[Integrity]=Input!H14)*(XCIA[Availability]=Input!I14),0)), 1)</f>
        <v>6.7</v>
      </c>
      <c r="K14" s="56" t="s">
        <v>31</v>
      </c>
      <c r="L14" s="43">
        <f>ROUND(VLOOKUP(K14,XPS[], 2, FALSE), 1)</f>
        <v>6.5</v>
      </c>
      <c r="M14" s="57" t="s">
        <v>32</v>
      </c>
      <c r="N14" s="44">
        <f>ROUND(VLOOKUP(M14,XSD[], 2, FALSE), 1)</f>
        <v>8</v>
      </c>
      <c r="O14" s="58" t="s">
        <v>37</v>
      </c>
      <c r="P14" s="49">
        <f>ROUND(VLOOKUP(O14,XHB[], 2, FALSE), 1)</f>
        <v>7.2</v>
      </c>
      <c r="Q14" s="71">
        <v>5.7</v>
      </c>
      <c r="R14" s="71">
        <v>5.5</v>
      </c>
      <c r="S14" s="71">
        <v>6.3</v>
      </c>
      <c r="T14" s="71">
        <v>5.9</v>
      </c>
    </row>
    <row r="15" spans="1:20" x14ac:dyDescent="0.25">
      <c r="A15" s="40">
        <v>13</v>
      </c>
      <c r="B15" s="41" t="s">
        <v>33</v>
      </c>
      <c r="C15" s="41" t="s">
        <v>20</v>
      </c>
      <c r="D15" s="41" t="s">
        <v>26</v>
      </c>
      <c r="E15" s="41" t="s">
        <v>21</v>
      </c>
      <c r="F15" s="73">
        <v>3</v>
      </c>
      <c r="G15" s="59" t="s">
        <v>26</v>
      </c>
      <c r="H15" s="60" t="s">
        <v>20</v>
      </c>
      <c r="I15" s="60" t="s">
        <v>19</v>
      </c>
      <c r="J15" s="42" cm="1">
        <f t="array" ref="J15">ROUND(INDEX(XCIA[Value], MATCH(1, (XCIA[Confidentiality]=Input!G15) * (XCIA[Integrity]=Input!H15)*(XCIA[Availability]=Input!I15),0)), 1)</f>
        <v>5</v>
      </c>
      <c r="K15" s="56" t="s">
        <v>27</v>
      </c>
      <c r="L15" s="43">
        <f>ROUND(VLOOKUP(K15,XPS[], 2, FALSE), 1)</f>
        <v>3</v>
      </c>
      <c r="M15" s="57" t="s">
        <v>26</v>
      </c>
      <c r="N15" s="44">
        <f>ROUND(VLOOKUP(M15,XSD[], 2, FALSE), 1)</f>
        <v>0</v>
      </c>
      <c r="O15" s="58" t="s">
        <v>37</v>
      </c>
      <c r="P15" s="49">
        <f>ROUND(VLOOKUP(O15,XHB[], 2, FALSE), 1)</f>
        <v>7.2</v>
      </c>
      <c r="Q15" s="71">
        <v>3.4</v>
      </c>
      <c r="R15" s="71">
        <v>3</v>
      </c>
      <c r="S15" s="71">
        <v>0</v>
      </c>
      <c r="T15" s="71">
        <v>3.8</v>
      </c>
    </row>
    <row r="16" spans="1:20" x14ac:dyDescent="0.25">
      <c r="A16" s="40">
        <v>14</v>
      </c>
      <c r="B16" s="41" t="s">
        <v>33</v>
      </c>
      <c r="C16" s="41" t="s">
        <v>19</v>
      </c>
      <c r="D16" s="41" t="s">
        <v>19</v>
      </c>
      <c r="E16" s="41" t="s">
        <v>26</v>
      </c>
      <c r="F16" s="73">
        <v>4.5999999999999996</v>
      </c>
      <c r="G16" s="59" t="s">
        <v>26</v>
      </c>
      <c r="H16" s="60" t="s">
        <v>19</v>
      </c>
      <c r="I16" s="60" t="s">
        <v>20</v>
      </c>
      <c r="J16" s="42" cm="1">
        <f t="array" ref="J16">ROUND(INDEX(XCIA[Value], MATCH(1, (XCIA[Confidentiality]=Input!G16) * (XCIA[Integrity]=Input!H16)*(XCIA[Availability]=Input!I16),0)), 1)</f>
        <v>6</v>
      </c>
      <c r="K16" s="56" t="s">
        <v>35</v>
      </c>
      <c r="L16" s="43">
        <f>ROUND(VLOOKUP(K16,XPS[], 2, FALSE), 1)</f>
        <v>8.5</v>
      </c>
      <c r="M16" s="57" t="s">
        <v>39</v>
      </c>
      <c r="N16" s="44">
        <f>ROUND(VLOOKUP(M16,XSD[], 2, FALSE), 1)</f>
        <v>3.5</v>
      </c>
      <c r="O16" s="58" t="s">
        <v>24</v>
      </c>
      <c r="P16" s="49">
        <f>ROUND(VLOOKUP(O16,XHB[], 2, FALSE), 1)</f>
        <v>10</v>
      </c>
      <c r="Q16" s="71">
        <v>5.3</v>
      </c>
      <c r="R16" s="71">
        <v>6.5</v>
      </c>
      <c r="S16" s="71">
        <v>4</v>
      </c>
      <c r="T16" s="71">
        <v>7.3</v>
      </c>
    </row>
    <row r="17" spans="1:20" x14ac:dyDescent="0.25">
      <c r="A17" s="45">
        <v>15</v>
      </c>
      <c r="B17" s="41" t="s">
        <v>18</v>
      </c>
      <c r="C17" s="41" t="s">
        <v>20</v>
      </c>
      <c r="D17" s="41" t="s">
        <v>19</v>
      </c>
      <c r="E17" s="41" t="s">
        <v>21</v>
      </c>
      <c r="F17" s="73">
        <v>4.2</v>
      </c>
      <c r="G17" s="59" t="s">
        <v>26</v>
      </c>
      <c r="H17" s="60" t="s">
        <v>19</v>
      </c>
      <c r="I17" s="60" t="s">
        <v>26</v>
      </c>
      <c r="J17" s="42" cm="1">
        <f t="array" ref="J17">ROUND(INDEX(XCIA[Value], MATCH(1, (XCIA[Confidentiality]=Input!G17) * (XCIA[Integrity]=Input!H17)*(XCIA[Availability]=Input!I17),0)), 1)</f>
        <v>1.7</v>
      </c>
      <c r="K17" s="56" t="s">
        <v>30</v>
      </c>
      <c r="L17" s="43">
        <f>ROUND(VLOOKUP(K17,XPS[], 2, FALSE), 1)</f>
        <v>0</v>
      </c>
      <c r="M17" s="57" t="s">
        <v>23</v>
      </c>
      <c r="N17" s="44">
        <f>ROUND(VLOOKUP(M17,XSD[], 2, FALSE), 1)</f>
        <v>6.2</v>
      </c>
      <c r="O17" s="58" t="s">
        <v>26</v>
      </c>
      <c r="P17" s="49">
        <f>ROUND(VLOOKUP(O17,XHB[], 2, FALSE), 1)</f>
        <v>0</v>
      </c>
      <c r="Q17" s="71">
        <v>3</v>
      </c>
      <c r="R17" s="71">
        <v>0</v>
      </c>
      <c r="S17" s="71">
        <v>5.2</v>
      </c>
      <c r="T17" s="71">
        <v>0</v>
      </c>
    </row>
    <row r="18" spans="1:20" x14ac:dyDescent="0.25">
      <c r="A18" s="40">
        <v>16</v>
      </c>
      <c r="B18" s="41" t="s">
        <v>18</v>
      </c>
      <c r="C18" s="41" t="s">
        <v>30</v>
      </c>
      <c r="D18" s="41" t="s">
        <v>20</v>
      </c>
      <c r="E18" s="41" t="s">
        <v>26</v>
      </c>
      <c r="F18" s="73">
        <v>5.8</v>
      </c>
      <c r="G18" s="59" t="s">
        <v>26</v>
      </c>
      <c r="H18" s="60" t="s">
        <v>20</v>
      </c>
      <c r="I18" s="60" t="s">
        <v>20</v>
      </c>
      <c r="J18" s="42" cm="1">
        <f t="array" ref="J18">ROUND(INDEX(XCIA[Value], MATCH(1, (XCIA[Confidentiality]=Input!G26) * (XCIA[Integrity]=Input!H26)*(XCIA[Availability]=Input!I26),0)), 1)</f>
        <v>0</v>
      </c>
      <c r="K18" s="56" t="s">
        <v>31</v>
      </c>
      <c r="L18" s="43">
        <f>ROUND(VLOOKUP(K18,XPS[], 2, FALSE), 1)</f>
        <v>6.5</v>
      </c>
      <c r="M18" s="57" t="s">
        <v>26</v>
      </c>
      <c r="N18" s="44">
        <f>ROUND(VLOOKUP(M18,XSD[], 2, FALSE), 1)</f>
        <v>0</v>
      </c>
      <c r="O18" s="58" t="s">
        <v>26</v>
      </c>
      <c r="P18" s="49">
        <f>ROUND(VLOOKUP(O18,XHB[], 2, FALSE), 1)</f>
        <v>0</v>
      </c>
      <c r="Q18" s="71">
        <v>0</v>
      </c>
      <c r="R18" s="71">
        <v>6.2</v>
      </c>
      <c r="S18" s="71">
        <v>0</v>
      </c>
      <c r="T18" s="71">
        <v>0</v>
      </c>
    </row>
    <row r="19" spans="1:20" x14ac:dyDescent="0.25">
      <c r="A19" s="46">
        <v>17</v>
      </c>
      <c r="B19" s="41" t="s">
        <v>34</v>
      </c>
      <c r="C19" s="41" t="s">
        <v>30</v>
      </c>
      <c r="D19" s="41" t="s">
        <v>26</v>
      </c>
      <c r="E19" s="41" t="s">
        <v>26</v>
      </c>
      <c r="F19" s="73">
        <v>9.4</v>
      </c>
      <c r="G19" s="59" t="s">
        <v>20</v>
      </c>
      <c r="H19" s="60" t="s">
        <v>20</v>
      </c>
      <c r="I19" s="60" t="s">
        <v>26</v>
      </c>
      <c r="J19" s="42" cm="1">
        <f t="array" ref="J19">ROUND(INDEX(XCIA[Value], MATCH(1, (XCIA[Confidentiality]=Input!G19) * (XCIA[Integrity]=Input!H19)*(XCIA[Availability]=Input!I19),0)), 1)</f>
        <v>6.7</v>
      </c>
      <c r="K19" s="56" t="s">
        <v>30</v>
      </c>
      <c r="L19" s="43">
        <f>ROUND(VLOOKUP(K19,XPS[], 2, FALSE), 1)</f>
        <v>0</v>
      </c>
      <c r="M19" s="57" t="s">
        <v>26</v>
      </c>
      <c r="N19" s="44">
        <f>ROUND(VLOOKUP(M19,XSD[], 2, FALSE), 1)</f>
        <v>0</v>
      </c>
      <c r="O19" s="58" t="s">
        <v>28</v>
      </c>
      <c r="P19" s="49">
        <f>ROUND(VLOOKUP(O19,XHB[], 2, FALSE), 1)</f>
        <v>3.5</v>
      </c>
      <c r="Q19" s="71">
        <v>9.3000000000000007</v>
      </c>
      <c r="R19" s="71">
        <v>0</v>
      </c>
      <c r="S19" s="71">
        <v>0</v>
      </c>
      <c r="T19" s="71">
        <v>9.1</v>
      </c>
    </row>
    <row r="20" spans="1:20" x14ac:dyDescent="0.25">
      <c r="A20" s="46">
        <v>18</v>
      </c>
      <c r="B20" s="41" t="s">
        <v>18</v>
      </c>
      <c r="C20" s="41" t="s">
        <v>30</v>
      </c>
      <c r="D20" s="41" t="s">
        <v>20</v>
      </c>
      <c r="E20" s="41" t="s">
        <v>26</v>
      </c>
      <c r="F20" s="73">
        <v>5.8</v>
      </c>
      <c r="G20" s="59" t="s">
        <v>19</v>
      </c>
      <c r="H20" s="60" t="s">
        <v>26</v>
      </c>
      <c r="I20" s="60" t="s">
        <v>19</v>
      </c>
      <c r="J20" s="42" cm="1">
        <f t="array" ref="J20">ROUND(INDEX(XCIA[Value], MATCH(1, (XCIA[Confidentiality]=Input!G84) * (XCIA[Integrity]=Input!H84)*(XCIA[Availability]=Input!I84),0)), 1)</f>
        <v>6.7</v>
      </c>
      <c r="K20" s="56" t="s">
        <v>27</v>
      </c>
      <c r="L20" s="43">
        <f>ROUND(VLOOKUP(K20,XPS[], 2, FALSE), 1)</f>
        <v>3</v>
      </c>
      <c r="M20" s="57" t="s">
        <v>36</v>
      </c>
      <c r="N20" s="44">
        <f>ROUND(VLOOKUP(M20,XSD[], 2, FALSE), 1)</f>
        <v>10</v>
      </c>
      <c r="O20" s="58" t="s">
        <v>26</v>
      </c>
      <c r="P20" s="49">
        <f>ROUND(VLOOKUP(O20,XHB[], 2, FALSE), 1)</f>
        <v>0</v>
      </c>
      <c r="Q20" s="71">
        <v>6.2</v>
      </c>
      <c r="R20" s="71">
        <v>4.4000000000000004</v>
      </c>
      <c r="S20" s="71">
        <v>7.9</v>
      </c>
      <c r="T20" s="71">
        <v>0</v>
      </c>
    </row>
    <row r="21" spans="1:20" x14ac:dyDescent="0.25">
      <c r="A21" s="40">
        <v>19</v>
      </c>
      <c r="B21" s="41" t="s">
        <v>34</v>
      </c>
      <c r="C21" s="41" t="s">
        <v>19</v>
      </c>
      <c r="D21" s="41" t="s">
        <v>20</v>
      </c>
      <c r="E21" s="41" t="s">
        <v>21</v>
      </c>
      <c r="F21" s="73">
        <v>4.8</v>
      </c>
      <c r="G21" s="59" t="s">
        <v>20</v>
      </c>
      <c r="H21" s="60" t="s">
        <v>19</v>
      </c>
      <c r="I21" s="60" t="s">
        <v>19</v>
      </c>
      <c r="J21" s="42" cm="1">
        <f t="array" ref="J21">ROUND(INDEX(XCIA[Value], MATCH(1, (XCIA[Confidentiality]=Input!G21) * (XCIA[Integrity]=Input!H21)*(XCIA[Availability]=Input!I21),0)), 1)</f>
        <v>6.7</v>
      </c>
      <c r="K21" s="56" t="s">
        <v>27</v>
      </c>
      <c r="L21" s="43">
        <f>ROUND(VLOOKUP(K21,XPS[], 2, FALSE), 1)</f>
        <v>3</v>
      </c>
      <c r="M21" s="57" t="s">
        <v>23</v>
      </c>
      <c r="N21" s="44">
        <f>ROUND(VLOOKUP(M21,XSD[], 2, FALSE), 1)</f>
        <v>6.2</v>
      </c>
      <c r="O21" s="58" t="s">
        <v>37</v>
      </c>
      <c r="P21" s="49">
        <f>ROUND(VLOOKUP(O21,XHB[], 2, FALSE), 1)</f>
        <v>7.2</v>
      </c>
      <c r="Q21" s="71">
        <v>5.8</v>
      </c>
      <c r="R21" s="71">
        <v>3.9</v>
      </c>
      <c r="S21" s="71">
        <v>5.5</v>
      </c>
      <c r="T21" s="71">
        <v>6</v>
      </c>
    </row>
    <row r="22" spans="1:20" x14ac:dyDescent="0.25">
      <c r="A22" s="40">
        <v>20</v>
      </c>
      <c r="B22" s="41" t="s">
        <v>18</v>
      </c>
      <c r="C22" s="41" t="s">
        <v>25</v>
      </c>
      <c r="D22" s="41" t="s">
        <v>26</v>
      </c>
      <c r="E22" s="41" t="s">
        <v>26</v>
      </c>
      <c r="F22" s="73">
        <v>7.5</v>
      </c>
      <c r="G22" s="59" t="s">
        <v>19</v>
      </c>
      <c r="H22" s="60" t="s">
        <v>20</v>
      </c>
      <c r="I22" s="60" t="s">
        <v>20</v>
      </c>
      <c r="J22" s="42" cm="1">
        <f t="array" ref="J22">ROUND(INDEX(XCIA[Value], MATCH(1, (XCIA[Confidentiality]=Input!G129) * (XCIA[Integrity]=Input!H129)*(XCIA[Availability]=Input!I129),0)), 1)</f>
        <v>1.7</v>
      </c>
      <c r="K22" s="56" t="s">
        <v>35</v>
      </c>
      <c r="L22" s="43">
        <f>ROUND(VLOOKUP(K22,XPS[], 2, FALSE), 1)</f>
        <v>8.5</v>
      </c>
      <c r="M22" s="57" t="s">
        <v>23</v>
      </c>
      <c r="N22" s="44">
        <f>ROUND(VLOOKUP(M22,XSD[], 2, FALSE), 1)</f>
        <v>6.2</v>
      </c>
      <c r="O22" s="58" t="s">
        <v>26</v>
      </c>
      <c r="P22" s="49">
        <f>ROUND(VLOOKUP(O22,XHB[], 2, FALSE), 1)</f>
        <v>0</v>
      </c>
      <c r="Q22" s="71">
        <v>6.3</v>
      </c>
      <c r="R22" s="71">
        <v>7.7</v>
      </c>
      <c r="S22" s="71">
        <v>7.2</v>
      </c>
      <c r="T22" s="71">
        <v>0</v>
      </c>
    </row>
    <row r="23" spans="1:20" x14ac:dyDescent="0.25">
      <c r="A23" s="45">
        <v>21</v>
      </c>
      <c r="B23" s="41" t="s">
        <v>33</v>
      </c>
      <c r="C23" s="41" t="s">
        <v>30</v>
      </c>
      <c r="D23" s="41" t="s">
        <v>19</v>
      </c>
      <c r="E23" s="41" t="s">
        <v>21</v>
      </c>
      <c r="F23" s="73">
        <v>4.8</v>
      </c>
      <c r="G23" s="59" t="s">
        <v>19</v>
      </c>
      <c r="H23" s="60" t="s">
        <v>19</v>
      </c>
      <c r="I23" s="60" t="s">
        <v>20</v>
      </c>
      <c r="J23" s="42" cm="1">
        <f t="array" ref="J23">ROUND(INDEX(XCIA[Value], MATCH(1, (XCIA[Confidentiality]=Input!G23) * (XCIA[Integrity]=Input!H23)*(XCIA[Availability]=Input!I23),0)), 1)</f>
        <v>6.7</v>
      </c>
      <c r="K23" s="56" t="s">
        <v>22</v>
      </c>
      <c r="L23" s="43">
        <f>ROUND(VLOOKUP(K23,XPS[], 2, FALSE), 1)</f>
        <v>10</v>
      </c>
      <c r="M23" s="57" t="s">
        <v>36</v>
      </c>
      <c r="N23" s="44">
        <f>ROUND(VLOOKUP(M23,XSD[], 2, FALSE), 1)</f>
        <v>10</v>
      </c>
      <c r="O23" s="58" t="s">
        <v>28</v>
      </c>
      <c r="P23" s="49">
        <f>ROUND(VLOOKUP(O23,XHB[], 2, FALSE), 1)</f>
        <v>3.5</v>
      </c>
      <c r="Q23" s="71">
        <v>5.8</v>
      </c>
      <c r="R23" s="71">
        <v>7.4</v>
      </c>
      <c r="S23" s="71">
        <v>7.4</v>
      </c>
      <c r="T23" s="71">
        <v>4.2</v>
      </c>
    </row>
    <row r="24" spans="1:20" x14ac:dyDescent="0.25">
      <c r="A24" s="40">
        <v>22</v>
      </c>
      <c r="B24" s="41" t="s">
        <v>34</v>
      </c>
      <c r="C24" s="41" t="s">
        <v>19</v>
      </c>
      <c r="D24" s="41" t="s">
        <v>26</v>
      </c>
      <c r="E24" s="41" t="s">
        <v>26</v>
      </c>
      <c r="F24" s="73">
        <v>8.6</v>
      </c>
      <c r="G24" s="59" t="s">
        <v>19</v>
      </c>
      <c r="H24" s="60" t="s">
        <v>19</v>
      </c>
      <c r="I24" s="60" t="s">
        <v>20</v>
      </c>
      <c r="J24" s="42" cm="1">
        <f t="array" ref="J24">ROUND(INDEX(XCIA[Value], MATCH(1, (XCIA[Confidentiality]=Input!G174) * (XCIA[Integrity]=Input!H174)*(XCIA[Availability]=Input!I174),0)), 1)</f>
        <v>5</v>
      </c>
      <c r="K24" s="56" t="s">
        <v>31</v>
      </c>
      <c r="L24" s="43">
        <f>ROUND(VLOOKUP(K24,XPS[], 2, FALSE), 1)</f>
        <v>6.5</v>
      </c>
      <c r="M24" s="57" t="s">
        <v>32</v>
      </c>
      <c r="N24" s="44">
        <f>ROUND(VLOOKUP(M24,XSD[], 2, FALSE), 1)</f>
        <v>8</v>
      </c>
      <c r="O24" s="58" t="s">
        <v>28</v>
      </c>
      <c r="P24" s="49">
        <f>ROUND(VLOOKUP(O24,XHB[], 2, FALSE), 1)</f>
        <v>3.5</v>
      </c>
      <c r="Q24" s="71">
        <v>8.4</v>
      </c>
      <c r="R24" s="71">
        <v>8.5</v>
      </c>
      <c r="S24" s="71">
        <v>8.6</v>
      </c>
      <c r="T24" s="71">
        <v>8.3000000000000007</v>
      </c>
    </row>
    <row r="25" spans="1:20" x14ac:dyDescent="0.25">
      <c r="A25" s="46">
        <v>23</v>
      </c>
      <c r="B25" s="41" t="s">
        <v>18</v>
      </c>
      <c r="C25" s="41" t="s">
        <v>20</v>
      </c>
      <c r="D25" s="41" t="s">
        <v>19</v>
      </c>
      <c r="E25" s="41" t="s">
        <v>21</v>
      </c>
      <c r="F25" s="73">
        <v>4.2</v>
      </c>
      <c r="G25" s="59" t="s">
        <v>26</v>
      </c>
      <c r="H25" s="60" t="s">
        <v>26</v>
      </c>
      <c r="I25" s="60" t="s">
        <v>26</v>
      </c>
      <c r="J25" s="42" cm="1">
        <f t="array" ref="J25">ROUND(INDEX(XCIA[Value], MATCH(1, (XCIA[Confidentiality]=Input!G25) * (XCIA[Integrity]=Input!H25)*(XCIA[Availability]=Input!I25),0)), 1)</f>
        <v>0</v>
      </c>
      <c r="K25" s="56" t="s">
        <v>31</v>
      </c>
      <c r="L25" s="43">
        <f>ROUND(VLOOKUP(K25,XPS[], 2, FALSE), 1)</f>
        <v>6.5</v>
      </c>
      <c r="M25" s="57" t="s">
        <v>32</v>
      </c>
      <c r="N25" s="44">
        <f>ROUND(VLOOKUP(M25,XSD[], 2, FALSE), 1)</f>
        <v>8</v>
      </c>
      <c r="O25" s="58" t="s">
        <v>26</v>
      </c>
      <c r="P25" s="49">
        <f>ROUND(VLOOKUP(O25,XHB[], 2, FALSE), 1)</f>
        <v>0</v>
      </c>
      <c r="Q25" s="71">
        <v>0</v>
      </c>
      <c r="R25" s="71">
        <v>5.3</v>
      </c>
      <c r="S25" s="71">
        <v>6.1</v>
      </c>
      <c r="T25" s="71">
        <v>0</v>
      </c>
    </row>
    <row r="26" spans="1:20" x14ac:dyDescent="0.25">
      <c r="A26" s="46">
        <v>24</v>
      </c>
      <c r="B26" s="41" t="s">
        <v>18</v>
      </c>
      <c r="C26" s="41" t="s">
        <v>30</v>
      </c>
      <c r="D26" s="41" t="s">
        <v>20</v>
      </c>
      <c r="E26" s="41" t="s">
        <v>26</v>
      </c>
      <c r="F26" s="73">
        <v>5.8</v>
      </c>
      <c r="G26" s="59" t="s">
        <v>26</v>
      </c>
      <c r="H26" s="60" t="s">
        <v>26</v>
      </c>
      <c r="I26" s="60" t="s">
        <v>26</v>
      </c>
      <c r="J26" s="42" cm="1">
        <f t="array" ref="J26">ROUND(INDEX(XCIA[Value], MATCH(1, (XCIA[Confidentiality]=Input!G133) * (XCIA[Integrity]=Input!H133)*(XCIA[Availability]=Input!I133),0)), 1)</f>
        <v>6.7</v>
      </c>
      <c r="K26" s="56" t="s">
        <v>31</v>
      </c>
      <c r="L26" s="43">
        <f>ROUND(VLOOKUP(K26,XPS[], 2, FALSE), 1)</f>
        <v>6.5</v>
      </c>
      <c r="M26" s="57" t="s">
        <v>32</v>
      </c>
      <c r="N26" s="44">
        <f>ROUND(VLOOKUP(M26,XSD[], 2, FALSE), 1)</f>
        <v>8</v>
      </c>
      <c r="O26" s="58" t="s">
        <v>37</v>
      </c>
      <c r="P26" s="49">
        <f>ROUND(VLOOKUP(O26,XHB[], 2, FALSE), 1)</f>
        <v>7.2</v>
      </c>
      <c r="Q26" s="71">
        <v>6.2</v>
      </c>
      <c r="R26" s="71">
        <v>6.2</v>
      </c>
      <c r="S26" s="71">
        <v>6.9</v>
      </c>
      <c r="T26" s="71">
        <v>6.5</v>
      </c>
    </row>
    <row r="27" spans="1:20" x14ac:dyDescent="0.25">
      <c r="A27" s="40">
        <v>25</v>
      </c>
      <c r="B27" s="41" t="s">
        <v>33</v>
      </c>
      <c r="C27" s="41" t="s">
        <v>22</v>
      </c>
      <c r="D27" s="41" t="s">
        <v>26</v>
      </c>
      <c r="E27" s="41" t="s">
        <v>26</v>
      </c>
      <c r="F27" s="73">
        <v>1.9</v>
      </c>
      <c r="G27" s="59" t="s">
        <v>19</v>
      </c>
      <c r="H27" s="60" t="s">
        <v>19</v>
      </c>
      <c r="I27" s="60" t="s">
        <v>19</v>
      </c>
      <c r="J27" s="42" cm="1">
        <f t="array" ref="J27">ROUND(INDEX(XCIA[Value], MATCH(1, (XCIA[Confidentiality]=Input!G27) * (XCIA[Integrity]=Input!H27)*(XCIA[Availability]=Input!I27),0)), 1)</f>
        <v>5</v>
      </c>
      <c r="K27" s="56" t="s">
        <v>31</v>
      </c>
      <c r="L27" s="43">
        <f>ROUND(VLOOKUP(K27,XPS[], 2, FALSE), 1)</f>
        <v>6.5</v>
      </c>
      <c r="M27" s="57" t="s">
        <v>39</v>
      </c>
      <c r="N27" s="44">
        <f>ROUND(VLOOKUP(M27,XSD[], 2, FALSE), 1)</f>
        <v>3.5</v>
      </c>
      <c r="O27" s="58" t="s">
        <v>37</v>
      </c>
      <c r="P27" s="49">
        <f>ROUND(VLOOKUP(O27,XHB[], 2, FALSE), 1)</f>
        <v>7.2</v>
      </c>
      <c r="Q27" s="71">
        <v>2.1</v>
      </c>
      <c r="R27" s="71">
        <v>2.1</v>
      </c>
      <c r="S27" s="71">
        <v>2</v>
      </c>
      <c r="T27" s="71">
        <v>2.2000000000000002</v>
      </c>
    </row>
    <row r="28" spans="1:20" x14ac:dyDescent="0.25">
      <c r="A28" s="40">
        <v>26</v>
      </c>
      <c r="B28" s="41" t="s">
        <v>34</v>
      </c>
      <c r="C28" s="41" t="s">
        <v>22</v>
      </c>
      <c r="D28" s="41" t="s">
        <v>19</v>
      </c>
      <c r="E28" s="41" t="s">
        <v>21</v>
      </c>
      <c r="F28" s="73">
        <v>2.2999999999999998</v>
      </c>
      <c r="G28" s="59" t="s">
        <v>26</v>
      </c>
      <c r="H28" s="60" t="s">
        <v>20</v>
      </c>
      <c r="I28" s="60" t="s">
        <v>20</v>
      </c>
      <c r="J28" s="42" cm="1">
        <f t="array" ref="J28">ROUND(INDEX(XCIA[Value], MATCH(1, (XCIA[Confidentiality]=Input!G28) * (XCIA[Integrity]=Input!H28)*(XCIA[Availability]=Input!I28),0)), 1)</f>
        <v>6.7</v>
      </c>
      <c r="K28" s="56" t="s">
        <v>31</v>
      </c>
      <c r="L28" s="43">
        <f>ROUND(VLOOKUP(K28,XPS[], 2, FALSE), 1)</f>
        <v>6.5</v>
      </c>
      <c r="M28" s="57" t="s">
        <v>26</v>
      </c>
      <c r="N28" s="44">
        <f>ROUND(VLOOKUP(M28,XSD[], 2, FALSE), 1)</f>
        <v>0</v>
      </c>
      <c r="O28" s="58" t="s">
        <v>37</v>
      </c>
      <c r="P28" s="49">
        <f>ROUND(VLOOKUP(O28,XHB[], 2, FALSE), 1)</f>
        <v>7.2</v>
      </c>
      <c r="Q28" s="71">
        <v>3.2</v>
      </c>
      <c r="R28" s="71">
        <v>3.1</v>
      </c>
      <c r="S28" s="71">
        <v>0</v>
      </c>
      <c r="T28" s="71">
        <v>3.3</v>
      </c>
    </row>
    <row r="29" spans="1:20" x14ac:dyDescent="0.25">
      <c r="A29" s="45">
        <v>27</v>
      </c>
      <c r="B29" s="41" t="s">
        <v>29</v>
      </c>
      <c r="C29" s="41" t="s">
        <v>19</v>
      </c>
      <c r="D29" s="41" t="s">
        <v>26</v>
      </c>
      <c r="E29" s="41" t="s">
        <v>21</v>
      </c>
      <c r="F29" s="73">
        <v>6.2</v>
      </c>
      <c r="G29" s="59" t="s">
        <v>19</v>
      </c>
      <c r="H29" s="60" t="s">
        <v>26</v>
      </c>
      <c r="I29" s="60" t="s">
        <v>26</v>
      </c>
      <c r="J29" s="42" cm="1">
        <f t="array" ref="J29">ROUND(INDEX(XCIA[Value], MATCH(1, (XCIA[Confidentiality]=Input!G29) * (XCIA[Integrity]=Input!H29)*(XCIA[Availability]=Input!I29),0)), 1)</f>
        <v>1.7</v>
      </c>
      <c r="K29" s="56" t="s">
        <v>31</v>
      </c>
      <c r="L29" s="43">
        <f>ROUND(VLOOKUP(K29,XPS[], 2, FALSE), 1)</f>
        <v>6.5</v>
      </c>
      <c r="M29" s="57" t="s">
        <v>32</v>
      </c>
      <c r="N29" s="44">
        <f>ROUND(VLOOKUP(M29,XSD[], 2, FALSE), 1)</f>
        <v>8</v>
      </c>
      <c r="O29" s="58" t="s">
        <v>26</v>
      </c>
      <c r="P29" s="49">
        <f>ROUND(VLOOKUP(O29,XHB[], 2, FALSE), 1)</f>
        <v>0</v>
      </c>
      <c r="Q29" s="71">
        <v>5.3</v>
      </c>
      <c r="R29" s="71">
        <v>6.3</v>
      </c>
      <c r="S29" s="71">
        <v>6.6</v>
      </c>
      <c r="T29" s="71">
        <v>0</v>
      </c>
    </row>
    <row r="30" spans="1:20" x14ac:dyDescent="0.25">
      <c r="A30" s="40">
        <v>28</v>
      </c>
      <c r="B30" s="41" t="s">
        <v>34</v>
      </c>
      <c r="C30" s="41" t="s">
        <v>38</v>
      </c>
      <c r="D30" s="41" t="s">
        <v>26</v>
      </c>
      <c r="E30" s="41" t="s">
        <v>21</v>
      </c>
      <c r="F30" s="73">
        <v>1.3</v>
      </c>
      <c r="G30" s="59" t="s">
        <v>26</v>
      </c>
      <c r="H30" s="60" t="s">
        <v>19</v>
      </c>
      <c r="I30" s="60" t="s">
        <v>26</v>
      </c>
      <c r="J30" s="42" cm="1">
        <f t="array" ref="J30">ROUND(INDEX(XCIA[Value], MATCH(1, (XCIA[Confidentiality]=Input!G30) * (XCIA[Integrity]=Input!H30)*(XCIA[Availability]=Input!I30),0)), 1)</f>
        <v>1.7</v>
      </c>
      <c r="K30" s="56" t="s">
        <v>35</v>
      </c>
      <c r="L30" s="43">
        <f>ROUND(VLOOKUP(K30,XPS[], 2, FALSE), 1)</f>
        <v>8.5</v>
      </c>
      <c r="M30" s="57" t="s">
        <v>26</v>
      </c>
      <c r="N30" s="44">
        <f>ROUND(VLOOKUP(M30,XSD[], 2, FALSE), 1)</f>
        <v>0</v>
      </c>
      <c r="O30" s="58" t="s">
        <v>24</v>
      </c>
      <c r="P30" s="49">
        <f>ROUND(VLOOKUP(O30,XHB[], 2, FALSE), 1)</f>
        <v>10</v>
      </c>
      <c r="Q30" s="71">
        <v>1.3</v>
      </c>
      <c r="R30" s="71">
        <v>1.7</v>
      </c>
      <c r="S30" s="71">
        <v>0</v>
      </c>
      <c r="T30" s="71">
        <v>1.7</v>
      </c>
    </row>
    <row r="31" spans="1:20" x14ac:dyDescent="0.25">
      <c r="A31" s="46">
        <v>29</v>
      </c>
      <c r="B31" s="41" t="s">
        <v>33</v>
      </c>
      <c r="C31" s="41" t="s">
        <v>38</v>
      </c>
      <c r="D31" s="41" t="s">
        <v>20</v>
      </c>
      <c r="E31" s="41" t="s">
        <v>21</v>
      </c>
      <c r="F31" s="73">
        <v>0.1</v>
      </c>
      <c r="G31" s="59" t="s">
        <v>26</v>
      </c>
      <c r="H31" s="60" t="s">
        <v>20</v>
      </c>
      <c r="I31" s="60" t="s">
        <v>20</v>
      </c>
      <c r="J31" s="42" cm="1">
        <f t="array" ref="J31">ROUND(INDEX(XCIA[Value], MATCH(1, (XCIA[Confidentiality]=Input!G31) * (XCIA[Integrity]=Input!H31)*(XCIA[Availability]=Input!I31),0)), 1)</f>
        <v>6.7</v>
      </c>
      <c r="K31" s="56" t="s">
        <v>27</v>
      </c>
      <c r="L31" s="43">
        <f>ROUND(VLOOKUP(K31,XPS[], 2, FALSE), 1)</f>
        <v>3</v>
      </c>
      <c r="M31" s="57" t="s">
        <v>39</v>
      </c>
      <c r="N31" s="44">
        <f>ROUND(VLOOKUP(M31,XSD[], 2, FALSE), 1)</f>
        <v>3.5</v>
      </c>
      <c r="O31" s="58" t="s">
        <v>24</v>
      </c>
      <c r="P31" s="49">
        <f>ROUND(VLOOKUP(O31,XHB[], 2, FALSE), 1)</f>
        <v>10</v>
      </c>
      <c r="Q31" s="71">
        <v>0.4</v>
      </c>
      <c r="R31" s="71">
        <v>0.2</v>
      </c>
      <c r="S31" s="71">
        <v>0.2</v>
      </c>
      <c r="T31" s="71">
        <v>0.6</v>
      </c>
    </row>
    <row r="32" spans="1:20" x14ac:dyDescent="0.25">
      <c r="A32" s="46">
        <v>30</v>
      </c>
      <c r="B32" s="41" t="s">
        <v>34</v>
      </c>
      <c r="C32" s="41" t="s">
        <v>25</v>
      </c>
      <c r="D32" s="41" t="s">
        <v>19</v>
      </c>
      <c r="E32" s="41" t="s">
        <v>21</v>
      </c>
      <c r="F32" s="73">
        <v>5</v>
      </c>
      <c r="G32" s="59" t="s">
        <v>19</v>
      </c>
      <c r="H32" s="60" t="s">
        <v>19</v>
      </c>
      <c r="I32" s="60" t="s">
        <v>26</v>
      </c>
      <c r="J32" s="42" cm="1">
        <f t="array" ref="J32">ROUND(INDEX(XCIA[Value], MATCH(1, (XCIA[Confidentiality]=Input!G32) * (XCIA[Integrity]=Input!H32)*(XCIA[Availability]=Input!I32),0)), 1)</f>
        <v>3.3</v>
      </c>
      <c r="K32" s="56" t="s">
        <v>30</v>
      </c>
      <c r="L32" s="43">
        <f>ROUND(VLOOKUP(K32,XPS[], 2, FALSE), 1)</f>
        <v>0</v>
      </c>
      <c r="M32" s="57" t="s">
        <v>26</v>
      </c>
      <c r="N32" s="44">
        <f>ROUND(VLOOKUP(M32,XSD[], 2, FALSE), 1)</f>
        <v>0</v>
      </c>
      <c r="O32" s="58" t="s">
        <v>24</v>
      </c>
      <c r="P32" s="49">
        <f>ROUND(VLOOKUP(O32,XHB[], 2, FALSE), 1)</f>
        <v>10</v>
      </c>
      <c r="Q32" s="71">
        <v>4.2</v>
      </c>
      <c r="R32" s="71">
        <v>0</v>
      </c>
      <c r="S32" s="71">
        <v>0</v>
      </c>
      <c r="T32" s="71">
        <v>7.5</v>
      </c>
    </row>
    <row r="33" spans="1:20" x14ac:dyDescent="0.25">
      <c r="A33" s="40">
        <v>31</v>
      </c>
      <c r="B33" s="41" t="s">
        <v>29</v>
      </c>
      <c r="C33" s="41" t="s">
        <v>22</v>
      </c>
      <c r="D33" s="41" t="s">
        <v>20</v>
      </c>
      <c r="E33" s="41" t="s">
        <v>26</v>
      </c>
      <c r="F33" s="73">
        <v>1.9</v>
      </c>
      <c r="G33" s="59" t="s">
        <v>20</v>
      </c>
      <c r="H33" s="60" t="s">
        <v>19</v>
      </c>
      <c r="I33" s="60" t="s">
        <v>20</v>
      </c>
      <c r="J33" s="42" cm="1">
        <f t="array" ref="J33">ROUND(INDEX(XCIA[Value], MATCH(1, (XCIA[Confidentiality]=Input!G33) * (XCIA[Integrity]=Input!H33)*(XCIA[Availability]=Input!I33),0)), 1)</f>
        <v>8.3000000000000007</v>
      </c>
      <c r="K33" s="56" t="s">
        <v>22</v>
      </c>
      <c r="L33" s="43">
        <f>ROUND(VLOOKUP(K33,XPS[], 2, FALSE), 1)</f>
        <v>10</v>
      </c>
      <c r="M33" s="57" t="s">
        <v>26</v>
      </c>
      <c r="N33" s="44">
        <f>ROUND(VLOOKUP(M33,XSD[], 2, FALSE), 1)</f>
        <v>0</v>
      </c>
      <c r="O33" s="58" t="s">
        <v>24</v>
      </c>
      <c r="P33" s="49">
        <f>ROUND(VLOOKUP(O33,XHB[], 2, FALSE), 1)</f>
        <v>10</v>
      </c>
      <c r="Q33" s="71">
        <v>2.2000000000000002</v>
      </c>
      <c r="R33" s="71">
        <v>2.2999999999999998</v>
      </c>
      <c r="S33" s="71">
        <v>0</v>
      </c>
      <c r="T33" s="71">
        <v>2.2999999999999998</v>
      </c>
    </row>
    <row r="34" spans="1:20" x14ac:dyDescent="0.25">
      <c r="A34" s="40">
        <v>32</v>
      </c>
      <c r="B34" s="41" t="s">
        <v>34</v>
      </c>
      <c r="C34" s="41" t="s">
        <v>19</v>
      </c>
      <c r="D34" s="41" t="s">
        <v>26</v>
      </c>
      <c r="E34" s="41" t="s">
        <v>26</v>
      </c>
      <c r="F34" s="73">
        <v>8.6</v>
      </c>
      <c r="G34" s="59" t="s">
        <v>20</v>
      </c>
      <c r="H34" s="60" t="s">
        <v>19</v>
      </c>
      <c r="I34" s="60" t="s">
        <v>20</v>
      </c>
      <c r="J34" s="42" cm="1">
        <f t="array" ref="J34">ROUND(INDEX(XCIA[Value], MATCH(1, (XCIA[Confidentiality]=Input!G24) * (XCIA[Integrity]=Input!H24)*(XCIA[Availability]=Input!I24),0)), 1)</f>
        <v>6.7</v>
      </c>
      <c r="K34" s="56" t="s">
        <v>31</v>
      </c>
      <c r="L34" s="43">
        <f>ROUND(VLOOKUP(K34,XPS[], 2, FALSE), 1)</f>
        <v>6.5</v>
      </c>
      <c r="M34" s="57" t="s">
        <v>36</v>
      </c>
      <c r="N34" s="44">
        <f>ROUND(VLOOKUP(M34,XSD[], 2, FALSE), 1)</f>
        <v>10</v>
      </c>
      <c r="O34" s="58" t="s">
        <v>24</v>
      </c>
      <c r="P34" s="49">
        <f>ROUND(VLOOKUP(O34,XHB[], 2, FALSE), 1)</f>
        <v>10</v>
      </c>
      <c r="Q34" s="71">
        <v>8.5</v>
      </c>
      <c r="R34" s="71">
        <v>8.5</v>
      </c>
      <c r="S34" s="71">
        <v>8.6999999999999993</v>
      </c>
      <c r="T34" s="71">
        <v>8.6999999999999993</v>
      </c>
    </row>
    <row r="35" spans="1:20" x14ac:dyDescent="0.25">
      <c r="A35" s="45">
        <v>33</v>
      </c>
      <c r="B35" s="41" t="s">
        <v>29</v>
      </c>
      <c r="C35" s="41" t="s">
        <v>25</v>
      </c>
      <c r="D35" s="41" t="s">
        <v>20</v>
      </c>
      <c r="E35" s="41" t="s">
        <v>21</v>
      </c>
      <c r="F35" s="73">
        <v>2.9</v>
      </c>
      <c r="G35" s="59" t="s">
        <v>26</v>
      </c>
      <c r="H35" s="60" t="s">
        <v>26</v>
      </c>
      <c r="I35" s="60" t="s">
        <v>26</v>
      </c>
      <c r="J35" s="42" cm="1">
        <f t="array" ref="J35">ROUND(INDEX(XCIA[Value], MATCH(1, (XCIA[Confidentiality]=Input!G35) * (XCIA[Integrity]=Input!H35)*(XCIA[Availability]=Input!I35),0)), 1)</f>
        <v>0</v>
      </c>
      <c r="K35" s="56" t="s">
        <v>22</v>
      </c>
      <c r="L35" s="43">
        <f>ROUND(VLOOKUP(K35,XPS[], 2, FALSE), 1)</f>
        <v>10</v>
      </c>
      <c r="M35" s="57" t="s">
        <v>39</v>
      </c>
      <c r="N35" s="44">
        <f>ROUND(VLOOKUP(M35,XSD[], 2, FALSE), 1)</f>
        <v>3.5</v>
      </c>
      <c r="O35" s="58" t="s">
        <v>26</v>
      </c>
      <c r="P35" s="49">
        <f>ROUND(VLOOKUP(O35,XHB[], 2, FALSE), 1)</f>
        <v>0</v>
      </c>
      <c r="Q35" s="71">
        <v>0</v>
      </c>
      <c r="R35" s="71">
        <v>4.3</v>
      </c>
      <c r="S35" s="71">
        <v>3</v>
      </c>
      <c r="T35" s="71">
        <v>0</v>
      </c>
    </row>
    <row r="36" spans="1:20" x14ac:dyDescent="0.25">
      <c r="A36" s="40">
        <v>34</v>
      </c>
      <c r="B36" s="41" t="s">
        <v>29</v>
      </c>
      <c r="C36" s="41" t="s">
        <v>20</v>
      </c>
      <c r="D36" s="41" t="s">
        <v>20</v>
      </c>
      <c r="E36" s="41" t="s">
        <v>21</v>
      </c>
      <c r="F36" s="73">
        <v>1.7</v>
      </c>
      <c r="G36" s="59" t="s">
        <v>20</v>
      </c>
      <c r="H36" s="60" t="s">
        <v>20</v>
      </c>
      <c r="I36" s="60" t="s">
        <v>26</v>
      </c>
      <c r="J36" s="42" cm="1">
        <f t="array" ref="J36">ROUND(INDEX(XCIA[Value], MATCH(1, (XCIA[Confidentiality]=Input!G36) * (XCIA[Integrity]=Input!H36)*(XCIA[Availability]=Input!I36),0)), 1)</f>
        <v>6.7</v>
      </c>
      <c r="K36" s="56" t="s">
        <v>30</v>
      </c>
      <c r="L36" s="43">
        <f>ROUND(VLOOKUP(K36,XPS[], 2, FALSE), 1)</f>
        <v>0</v>
      </c>
      <c r="M36" s="57" t="s">
        <v>36</v>
      </c>
      <c r="N36" s="44">
        <f>ROUND(VLOOKUP(M36,XSD[], 2, FALSE), 1)</f>
        <v>10</v>
      </c>
      <c r="O36" s="58" t="s">
        <v>28</v>
      </c>
      <c r="P36" s="49">
        <f>ROUND(VLOOKUP(O36,XHB[], 2, FALSE), 1)</f>
        <v>3.5</v>
      </c>
      <c r="Q36" s="71">
        <v>1.9</v>
      </c>
      <c r="R36" s="71">
        <v>0</v>
      </c>
      <c r="S36" s="71">
        <v>2.1</v>
      </c>
      <c r="T36" s="71">
        <v>1.8</v>
      </c>
    </row>
    <row r="37" spans="1:20" x14ac:dyDescent="0.25">
      <c r="A37" s="46">
        <v>35</v>
      </c>
      <c r="B37" s="41" t="s">
        <v>29</v>
      </c>
      <c r="C37" s="41" t="s">
        <v>25</v>
      </c>
      <c r="D37" s="41" t="s">
        <v>26</v>
      </c>
      <c r="E37" s="41" t="s">
        <v>21</v>
      </c>
      <c r="F37" s="73">
        <v>4.8</v>
      </c>
      <c r="G37" s="59" t="s">
        <v>20</v>
      </c>
      <c r="H37" s="60" t="s">
        <v>19</v>
      </c>
      <c r="I37" s="60" t="s">
        <v>26</v>
      </c>
      <c r="J37" s="42" cm="1">
        <f t="array" ref="J37">ROUND(INDEX(XCIA[Value], MATCH(1, (XCIA[Confidentiality]=Input!G37) * (XCIA[Integrity]=Input!H37)*(XCIA[Availability]=Input!I37),0)), 1)</f>
        <v>5</v>
      </c>
      <c r="K37" s="56" t="s">
        <v>27</v>
      </c>
      <c r="L37" s="43">
        <f>ROUND(VLOOKUP(K37,XPS[], 2, FALSE), 1)</f>
        <v>3</v>
      </c>
      <c r="M37" s="57" t="s">
        <v>39</v>
      </c>
      <c r="N37" s="44">
        <f>ROUND(VLOOKUP(M37,XSD[], 2, FALSE), 1)</f>
        <v>3.5</v>
      </c>
      <c r="O37" s="58" t="s">
        <v>28</v>
      </c>
      <c r="P37" s="49">
        <f>ROUND(VLOOKUP(O37,XHB[], 2, FALSE), 1)</f>
        <v>3.5</v>
      </c>
      <c r="Q37" s="71">
        <v>4.9000000000000004</v>
      </c>
      <c r="R37" s="71">
        <v>3.9</v>
      </c>
      <c r="S37" s="71">
        <v>4.2</v>
      </c>
      <c r="T37" s="71">
        <v>4.2</v>
      </c>
    </row>
    <row r="38" spans="1:20" x14ac:dyDescent="0.25">
      <c r="A38" s="46">
        <v>36</v>
      </c>
      <c r="B38" s="41" t="s">
        <v>29</v>
      </c>
      <c r="C38" s="41" t="s">
        <v>38</v>
      </c>
      <c r="D38" s="41" t="s">
        <v>20</v>
      </c>
      <c r="E38" s="41" t="s">
        <v>26</v>
      </c>
      <c r="F38" s="73">
        <v>0.7</v>
      </c>
      <c r="G38" s="59" t="s">
        <v>20</v>
      </c>
      <c r="H38" s="60" t="s">
        <v>19</v>
      </c>
      <c r="I38" s="60" t="s">
        <v>19</v>
      </c>
      <c r="J38" s="42" cm="1">
        <f t="array" ref="J38">ROUND(INDEX(XCIA[Value], MATCH(1, (XCIA[Confidentiality]=Input!G38) * (XCIA[Integrity]=Input!H38)*(XCIA[Availability]=Input!I38),0)), 1)</f>
        <v>6.7</v>
      </c>
      <c r="K38" s="56" t="s">
        <v>22</v>
      </c>
      <c r="L38" s="43">
        <f>ROUND(VLOOKUP(K38,XPS[], 2, FALSE), 1)</f>
        <v>10</v>
      </c>
      <c r="M38" s="57" t="s">
        <v>36</v>
      </c>
      <c r="N38" s="44">
        <f>ROUND(VLOOKUP(M38,XSD[], 2, FALSE), 1)</f>
        <v>10</v>
      </c>
      <c r="O38" s="58" t="s">
        <v>24</v>
      </c>
      <c r="P38" s="49">
        <f>ROUND(VLOOKUP(O38,XHB[], 2, FALSE), 1)</f>
        <v>10</v>
      </c>
      <c r="Q38" s="71">
        <v>1</v>
      </c>
      <c r="R38" s="71">
        <v>1.2</v>
      </c>
      <c r="S38" s="71">
        <v>1.2</v>
      </c>
      <c r="T38" s="71">
        <v>1.2</v>
      </c>
    </row>
    <row r="39" spans="1:20" x14ac:dyDescent="0.25">
      <c r="A39" s="40">
        <v>37</v>
      </c>
      <c r="B39" s="41" t="s">
        <v>18</v>
      </c>
      <c r="C39" s="41" t="s">
        <v>22</v>
      </c>
      <c r="D39" s="41" t="s">
        <v>20</v>
      </c>
      <c r="E39" s="41" t="s">
        <v>21</v>
      </c>
      <c r="F39" s="73">
        <v>2.4</v>
      </c>
      <c r="G39" s="59" t="s">
        <v>26</v>
      </c>
      <c r="H39" s="60" t="s">
        <v>26</v>
      </c>
      <c r="I39" s="60" t="s">
        <v>26</v>
      </c>
      <c r="J39" s="42" cm="1">
        <f t="array" ref="J39">ROUND(INDEX(XCIA[Value], MATCH(1, (XCIA[Confidentiality]=Input!G39) * (XCIA[Integrity]=Input!H39)*(XCIA[Availability]=Input!I39),0)), 1)</f>
        <v>0</v>
      </c>
      <c r="K39" s="56" t="s">
        <v>30</v>
      </c>
      <c r="L39" s="43">
        <f>ROUND(VLOOKUP(K39,XPS[], 2, FALSE), 1)</f>
        <v>0</v>
      </c>
      <c r="M39" s="57" t="s">
        <v>32</v>
      </c>
      <c r="N39" s="44">
        <f>ROUND(VLOOKUP(M39,XSD[], 2, FALSE), 1)</f>
        <v>8</v>
      </c>
      <c r="O39" s="58" t="s">
        <v>37</v>
      </c>
      <c r="P39" s="49">
        <f>ROUND(VLOOKUP(O39,XHB[], 2, FALSE), 1)</f>
        <v>7.2</v>
      </c>
      <c r="Q39" s="71">
        <v>0</v>
      </c>
      <c r="R39" s="71">
        <v>0</v>
      </c>
      <c r="S39" s="71">
        <v>3.5</v>
      </c>
      <c r="T39" s="71">
        <v>3.4</v>
      </c>
    </row>
    <row r="40" spans="1:20" x14ac:dyDescent="0.25">
      <c r="A40" s="40">
        <v>38</v>
      </c>
      <c r="B40" s="41" t="s">
        <v>18</v>
      </c>
      <c r="C40" s="41" t="s">
        <v>19</v>
      </c>
      <c r="D40" s="41" t="s">
        <v>19</v>
      </c>
      <c r="E40" s="41" t="s">
        <v>26</v>
      </c>
      <c r="F40" s="73">
        <v>6.9</v>
      </c>
      <c r="G40" s="59" t="s">
        <v>19</v>
      </c>
      <c r="H40" s="60" t="s">
        <v>26</v>
      </c>
      <c r="I40" s="60" t="s">
        <v>20</v>
      </c>
      <c r="J40" s="42" cm="1">
        <f t="array" ref="J40">ROUND(INDEX(XCIA[Value], MATCH(1, (XCIA[Confidentiality]=Input!G141) * (XCIA[Integrity]=Input!H141)*(XCIA[Availability]=Input!I141),0)), 1)</f>
        <v>5</v>
      </c>
      <c r="K40" s="56" t="s">
        <v>31</v>
      </c>
      <c r="L40" s="43">
        <f>ROUND(VLOOKUP(K40,XPS[], 2, FALSE), 1)</f>
        <v>6.5</v>
      </c>
      <c r="M40" s="57" t="s">
        <v>26</v>
      </c>
      <c r="N40" s="44">
        <f>ROUND(VLOOKUP(M40,XSD[], 2, FALSE), 1)</f>
        <v>0</v>
      </c>
      <c r="O40" s="58" t="s">
        <v>37</v>
      </c>
      <c r="P40" s="49">
        <f>ROUND(VLOOKUP(O40,XHB[], 2, FALSE), 1)</f>
        <v>7.2</v>
      </c>
      <c r="Q40" s="71">
        <v>6.5</v>
      </c>
      <c r="R40" s="71">
        <v>6.8</v>
      </c>
      <c r="S40" s="71">
        <v>0</v>
      </c>
      <c r="T40" s="71">
        <v>7</v>
      </c>
    </row>
    <row r="41" spans="1:20" x14ac:dyDescent="0.25">
      <c r="A41" s="45">
        <v>39</v>
      </c>
      <c r="B41" s="41" t="s">
        <v>34</v>
      </c>
      <c r="C41" s="41" t="s">
        <v>20</v>
      </c>
      <c r="D41" s="41" t="s">
        <v>20</v>
      </c>
      <c r="E41" s="41" t="s">
        <v>26</v>
      </c>
      <c r="F41" s="73">
        <v>4</v>
      </c>
      <c r="G41" s="59" t="s">
        <v>20</v>
      </c>
      <c r="H41" s="60" t="s">
        <v>19</v>
      </c>
      <c r="I41" s="60" t="s">
        <v>26</v>
      </c>
      <c r="J41" s="42" cm="1">
        <f t="array" ref="J41">ROUND(INDEX(XCIA[Value], MATCH(1, (XCIA[Confidentiality]=Input!G41) * (XCIA[Integrity]=Input!H41)*(XCIA[Availability]=Input!I41),0)), 1)</f>
        <v>5</v>
      </c>
      <c r="K41" s="56" t="s">
        <v>30</v>
      </c>
      <c r="L41" s="43">
        <f>ROUND(VLOOKUP(K41,XPS[], 2, FALSE), 1)</f>
        <v>0</v>
      </c>
      <c r="M41" s="57" t="s">
        <v>39</v>
      </c>
      <c r="N41" s="44">
        <f>ROUND(VLOOKUP(M41,XSD[], 2, FALSE), 1)</f>
        <v>3.5</v>
      </c>
      <c r="O41" s="58" t="s">
        <v>28</v>
      </c>
      <c r="P41" s="49">
        <f>ROUND(VLOOKUP(O41,XHB[], 2, FALSE), 1)</f>
        <v>3.5</v>
      </c>
      <c r="Q41" s="71">
        <v>4.2</v>
      </c>
      <c r="R41" s="71">
        <v>0</v>
      </c>
      <c r="S41" s="71">
        <v>3.9</v>
      </c>
      <c r="T41" s="71">
        <v>3.9</v>
      </c>
    </row>
    <row r="42" spans="1:20" x14ac:dyDescent="0.25">
      <c r="A42" s="40">
        <v>40</v>
      </c>
      <c r="B42" s="41" t="s">
        <v>33</v>
      </c>
      <c r="C42" s="41" t="s">
        <v>19</v>
      </c>
      <c r="D42" s="41" t="s">
        <v>19</v>
      </c>
      <c r="E42" s="41" t="s">
        <v>21</v>
      </c>
      <c r="F42" s="73">
        <v>4.3</v>
      </c>
      <c r="G42" s="59" t="s">
        <v>19</v>
      </c>
      <c r="H42" s="60" t="s">
        <v>20</v>
      </c>
      <c r="I42" s="60" t="s">
        <v>26</v>
      </c>
      <c r="J42" s="42" cm="1">
        <f t="array" ref="J42">ROUND(INDEX(XCIA[Value], MATCH(1, (XCIA[Confidentiality]=Input!G42) * (XCIA[Integrity]=Input!H42)*(XCIA[Availability]=Input!I42),0)), 1)</f>
        <v>5</v>
      </c>
      <c r="K42" s="56" t="s">
        <v>22</v>
      </c>
      <c r="L42" s="43">
        <f>ROUND(VLOOKUP(K42,XPS[], 2, FALSE), 1)</f>
        <v>10</v>
      </c>
      <c r="M42" s="57" t="s">
        <v>23</v>
      </c>
      <c r="N42" s="44">
        <f>ROUND(VLOOKUP(M42,XSD[], 2, FALSE), 1)</f>
        <v>6.2</v>
      </c>
      <c r="O42" s="58" t="s">
        <v>24</v>
      </c>
      <c r="P42" s="49">
        <f>ROUND(VLOOKUP(O42,XHB[], 2, FALSE), 1)</f>
        <v>10</v>
      </c>
      <c r="Q42" s="71">
        <v>4.7</v>
      </c>
      <c r="R42" s="71">
        <v>7.2</v>
      </c>
      <c r="S42" s="71">
        <v>5.2</v>
      </c>
      <c r="T42" s="71">
        <v>7.2</v>
      </c>
    </row>
    <row r="43" spans="1:20" x14ac:dyDescent="0.25">
      <c r="A43" s="46">
        <v>41</v>
      </c>
      <c r="B43" s="41" t="s">
        <v>34</v>
      </c>
      <c r="C43" s="41" t="s">
        <v>38</v>
      </c>
      <c r="D43" s="41" t="s">
        <v>19</v>
      </c>
      <c r="E43" s="41" t="s">
        <v>26</v>
      </c>
      <c r="F43" s="73">
        <v>1.4</v>
      </c>
      <c r="G43" s="59" t="s">
        <v>19</v>
      </c>
      <c r="H43" s="60" t="s">
        <v>26</v>
      </c>
      <c r="I43" s="60" t="s">
        <v>26</v>
      </c>
      <c r="J43" s="42" cm="1">
        <f t="array" ref="J43">ROUND(INDEX(XCIA[Value], MATCH(1, (XCIA[Confidentiality]=Input!G43) * (XCIA[Integrity]=Input!H43)*(XCIA[Availability]=Input!I43),0)), 1)</f>
        <v>1.7</v>
      </c>
      <c r="K43" s="56" t="s">
        <v>27</v>
      </c>
      <c r="L43" s="43">
        <f>ROUND(VLOOKUP(K43,XPS[], 2, FALSE), 1)</f>
        <v>3</v>
      </c>
      <c r="M43" s="57" t="s">
        <v>26</v>
      </c>
      <c r="N43" s="44">
        <f>ROUND(VLOOKUP(M43,XSD[], 2, FALSE), 1)</f>
        <v>0</v>
      </c>
      <c r="O43" s="58" t="s">
        <v>37</v>
      </c>
      <c r="P43" s="49">
        <f>ROUND(VLOOKUP(O43,XHB[], 2, FALSE), 1)</f>
        <v>7.2</v>
      </c>
      <c r="Q43" s="71">
        <v>1.4</v>
      </c>
      <c r="R43" s="71">
        <v>1.5</v>
      </c>
      <c r="S43" s="71">
        <v>0</v>
      </c>
      <c r="T43" s="71">
        <v>1.7</v>
      </c>
    </row>
    <row r="44" spans="1:20" x14ac:dyDescent="0.25">
      <c r="A44" s="46">
        <v>42</v>
      </c>
      <c r="B44" s="41" t="s">
        <v>29</v>
      </c>
      <c r="C44" s="41" t="s">
        <v>25</v>
      </c>
      <c r="D44" s="41" t="s">
        <v>26</v>
      </c>
      <c r="E44" s="41" t="s">
        <v>26</v>
      </c>
      <c r="F44" s="73">
        <v>5.8</v>
      </c>
      <c r="G44" s="59" t="s">
        <v>19</v>
      </c>
      <c r="H44" s="60" t="s">
        <v>20</v>
      </c>
      <c r="I44" s="60" t="s">
        <v>26</v>
      </c>
      <c r="J44" s="42" cm="1">
        <f t="array" ref="J44">ROUND(INDEX(XCIA[Value], MATCH(1, (XCIA[Confidentiality]=Input!G44) * (XCIA[Integrity]=Input!H44)*(XCIA[Availability]=Input!I44),0)), 1)</f>
        <v>5</v>
      </c>
      <c r="K44" s="56" t="s">
        <v>35</v>
      </c>
      <c r="L44" s="43">
        <f>ROUND(VLOOKUP(K44,XPS[], 2, FALSE), 1)</f>
        <v>8.5</v>
      </c>
      <c r="M44" s="57" t="s">
        <v>36</v>
      </c>
      <c r="N44" s="44">
        <f>ROUND(VLOOKUP(M44,XSD[], 2, FALSE), 1)</f>
        <v>10</v>
      </c>
      <c r="O44" s="58" t="s">
        <v>28</v>
      </c>
      <c r="P44" s="49">
        <f>ROUND(VLOOKUP(O44,XHB[], 2, FALSE), 1)</f>
        <v>3.5</v>
      </c>
      <c r="Q44" s="71">
        <v>5.4</v>
      </c>
      <c r="R44" s="71">
        <v>7.2</v>
      </c>
      <c r="S44" s="71">
        <v>7.9</v>
      </c>
      <c r="T44" s="71">
        <v>4.7</v>
      </c>
    </row>
    <row r="45" spans="1:20" x14ac:dyDescent="0.25">
      <c r="A45" s="40">
        <v>43</v>
      </c>
      <c r="B45" s="41" t="s">
        <v>29</v>
      </c>
      <c r="C45" s="41" t="s">
        <v>25</v>
      </c>
      <c r="D45" s="41" t="s">
        <v>20</v>
      </c>
      <c r="E45" s="41" t="s">
        <v>21</v>
      </c>
      <c r="F45" s="73">
        <v>2.9</v>
      </c>
      <c r="G45" s="59" t="s">
        <v>26</v>
      </c>
      <c r="H45" s="60" t="s">
        <v>19</v>
      </c>
      <c r="I45" s="60" t="s">
        <v>19</v>
      </c>
      <c r="J45" s="42" cm="1">
        <f t="array" ref="J45">ROUND(INDEX(XCIA[Value], MATCH(1, (XCIA[Confidentiality]=Input!G45) * (XCIA[Integrity]=Input!H45)*(XCIA[Availability]=Input!I45),0)), 1)</f>
        <v>3.3</v>
      </c>
      <c r="K45" s="56" t="s">
        <v>27</v>
      </c>
      <c r="L45" s="43">
        <f>ROUND(VLOOKUP(K45,XPS[], 2, FALSE), 1)</f>
        <v>3</v>
      </c>
      <c r="M45" s="57" t="s">
        <v>36</v>
      </c>
      <c r="N45" s="44">
        <f>ROUND(VLOOKUP(M45,XSD[], 2, FALSE), 1)</f>
        <v>10</v>
      </c>
      <c r="O45" s="58" t="s">
        <v>28</v>
      </c>
      <c r="P45" s="49">
        <f>ROUND(VLOOKUP(O45,XHB[], 2, FALSE), 1)</f>
        <v>3.5</v>
      </c>
      <c r="Q45" s="71">
        <v>3</v>
      </c>
      <c r="R45" s="71">
        <v>2.9</v>
      </c>
      <c r="S45" s="71">
        <v>4.3</v>
      </c>
      <c r="T45" s="71">
        <v>3</v>
      </c>
    </row>
    <row r="46" spans="1:20" x14ac:dyDescent="0.25">
      <c r="A46" s="40">
        <v>44</v>
      </c>
      <c r="B46" s="41" t="s">
        <v>18</v>
      </c>
      <c r="C46" s="41" t="s">
        <v>25</v>
      </c>
      <c r="D46" s="41" t="s">
        <v>26</v>
      </c>
      <c r="E46" s="41" t="s">
        <v>26</v>
      </c>
      <c r="F46" s="73">
        <v>7.5</v>
      </c>
      <c r="G46" s="59" t="s">
        <v>20</v>
      </c>
      <c r="H46" s="60" t="s">
        <v>20</v>
      </c>
      <c r="I46" s="60" t="s">
        <v>26</v>
      </c>
      <c r="J46" s="42" cm="1">
        <f t="array" ref="J46">ROUND(INDEX(XCIA[Value], MATCH(1, (XCIA[Confidentiality]=Input!G51) * (XCIA[Integrity]=Input!H51)*(XCIA[Availability]=Input!I51),0)), 1)</f>
        <v>6.7</v>
      </c>
      <c r="K46" s="56" t="s">
        <v>27</v>
      </c>
      <c r="L46" s="43">
        <f>ROUND(VLOOKUP(K46,XPS[], 2, FALSE), 1)</f>
        <v>3</v>
      </c>
      <c r="M46" s="57" t="s">
        <v>39</v>
      </c>
      <c r="N46" s="44">
        <f>ROUND(VLOOKUP(M46,XSD[], 2, FALSE), 1)</f>
        <v>3.5</v>
      </c>
      <c r="O46" s="58" t="s">
        <v>37</v>
      </c>
      <c r="P46" s="49">
        <f>ROUND(VLOOKUP(O46,XHB[], 2, FALSE), 1)</f>
        <v>7.2</v>
      </c>
      <c r="Q46" s="71">
        <v>7.3</v>
      </c>
      <c r="R46" s="71">
        <v>6.6</v>
      </c>
      <c r="S46" s="71">
        <v>6.7</v>
      </c>
      <c r="T46" s="71">
        <v>7.4</v>
      </c>
    </row>
    <row r="47" spans="1:20" x14ac:dyDescent="0.25">
      <c r="A47" s="45">
        <v>45</v>
      </c>
      <c r="B47" s="41" t="s">
        <v>18</v>
      </c>
      <c r="C47" s="41" t="s">
        <v>19</v>
      </c>
      <c r="D47" s="41" t="s">
        <v>19</v>
      </c>
      <c r="E47" s="41" t="s">
        <v>26</v>
      </c>
      <c r="F47" s="73">
        <v>6.9</v>
      </c>
      <c r="G47" s="59" t="s">
        <v>26</v>
      </c>
      <c r="H47" s="60" t="s">
        <v>20</v>
      </c>
      <c r="I47" s="60" t="s">
        <v>19</v>
      </c>
      <c r="J47" s="42" cm="1">
        <f t="array" ref="J47">ROUND(INDEX(XCIA[Value], MATCH(1, (XCIA[Confidentiality]=Input!G146) * (XCIA[Integrity]=Input!H146)*(XCIA[Availability]=Input!I146),0)), 1)</f>
        <v>8.3000000000000007</v>
      </c>
      <c r="K47" s="56" t="s">
        <v>30</v>
      </c>
      <c r="L47" s="43">
        <f>ROUND(VLOOKUP(K47,XPS[], 2, FALSE), 1)</f>
        <v>0</v>
      </c>
      <c r="M47" s="57" t="s">
        <v>23</v>
      </c>
      <c r="N47" s="44">
        <f>ROUND(VLOOKUP(M47,XSD[], 2, FALSE), 1)</f>
        <v>6.2</v>
      </c>
      <c r="O47" s="58" t="s">
        <v>24</v>
      </c>
      <c r="P47" s="49">
        <f>ROUND(VLOOKUP(O47,XHB[], 2, FALSE), 1)</f>
        <v>10</v>
      </c>
      <c r="Q47" s="71">
        <v>7.2</v>
      </c>
      <c r="R47" s="71">
        <v>0</v>
      </c>
      <c r="S47" s="71">
        <v>6.8</v>
      </c>
      <c r="T47" s="71">
        <v>7.5</v>
      </c>
    </row>
    <row r="48" spans="1:20" x14ac:dyDescent="0.25">
      <c r="A48" s="40">
        <v>46</v>
      </c>
      <c r="B48" s="41" t="s">
        <v>34</v>
      </c>
      <c r="C48" s="41" t="s">
        <v>30</v>
      </c>
      <c r="D48" s="41" t="s">
        <v>20</v>
      </c>
      <c r="E48" s="41" t="s">
        <v>26</v>
      </c>
      <c r="F48" s="73">
        <v>5.5</v>
      </c>
      <c r="G48" s="59" t="s">
        <v>26</v>
      </c>
      <c r="H48" s="60" t="s">
        <v>19</v>
      </c>
      <c r="I48" s="60" t="s">
        <v>26</v>
      </c>
      <c r="J48" s="42" cm="1">
        <f t="array" ref="J48">ROUND(INDEX(XCIA[Value], MATCH(1, (XCIA[Confidentiality]=Input!G48) * (XCIA[Integrity]=Input!H48)*(XCIA[Availability]=Input!I48),0)), 1)</f>
        <v>1.7</v>
      </c>
      <c r="K48" s="56" t="s">
        <v>22</v>
      </c>
      <c r="L48" s="43">
        <f>ROUND(VLOOKUP(K48,XPS[], 2, FALSE), 1)</f>
        <v>10</v>
      </c>
      <c r="M48" s="57" t="s">
        <v>32</v>
      </c>
      <c r="N48" s="44">
        <f>ROUND(VLOOKUP(M48,XSD[], 2, FALSE), 1)</f>
        <v>8</v>
      </c>
      <c r="O48" s="58" t="s">
        <v>28</v>
      </c>
      <c r="P48" s="49">
        <f>ROUND(VLOOKUP(O48,XHB[], 2, FALSE), 1)</f>
        <v>3.5</v>
      </c>
      <c r="Q48" s="71">
        <v>3.6</v>
      </c>
      <c r="R48" s="71">
        <v>7.8</v>
      </c>
      <c r="S48" s="71">
        <v>6.8</v>
      </c>
      <c r="T48" s="71">
        <v>4.5</v>
      </c>
    </row>
    <row r="49" spans="1:20" x14ac:dyDescent="0.25">
      <c r="A49" s="46">
        <v>47</v>
      </c>
      <c r="B49" s="41" t="s">
        <v>34</v>
      </c>
      <c r="C49" s="41" t="s">
        <v>25</v>
      </c>
      <c r="D49" s="41" t="s">
        <v>19</v>
      </c>
      <c r="E49" s="41" t="s">
        <v>21</v>
      </c>
      <c r="F49" s="73">
        <v>5</v>
      </c>
      <c r="G49" s="59" t="s">
        <v>26</v>
      </c>
      <c r="H49" s="60" t="s">
        <v>26</v>
      </c>
      <c r="I49" s="60" t="s">
        <v>20</v>
      </c>
      <c r="J49" s="42" cm="1">
        <f t="array" ref="J49">ROUND(INDEX(XCIA[Value], MATCH(1, (XCIA[Confidentiality]=Input!G49) * (XCIA[Integrity]=Input!H49)*(XCIA[Availability]=Input!I49),0)), 1)</f>
        <v>3.3</v>
      </c>
      <c r="K49" s="56" t="s">
        <v>35</v>
      </c>
      <c r="L49" s="43">
        <f>ROUND(VLOOKUP(K49,XPS[], 2, FALSE), 1)</f>
        <v>8.5</v>
      </c>
      <c r="M49" s="57" t="s">
        <v>26</v>
      </c>
      <c r="N49" s="44">
        <f>ROUND(VLOOKUP(M49,XSD[], 2, FALSE), 1)</f>
        <v>0</v>
      </c>
      <c r="O49" s="58" t="s">
        <v>37</v>
      </c>
      <c r="P49" s="49">
        <f>ROUND(VLOOKUP(O49,XHB[], 2, FALSE), 1)</f>
        <v>7.2</v>
      </c>
      <c r="Q49" s="71">
        <v>4.2</v>
      </c>
      <c r="R49" s="71">
        <v>6.8</v>
      </c>
      <c r="S49" s="71">
        <v>0</v>
      </c>
      <c r="T49" s="71">
        <v>6.1</v>
      </c>
    </row>
    <row r="50" spans="1:20" x14ac:dyDescent="0.25">
      <c r="A50" s="46">
        <v>48</v>
      </c>
      <c r="B50" s="41" t="s">
        <v>34</v>
      </c>
      <c r="C50" s="41" t="s">
        <v>22</v>
      </c>
      <c r="D50" s="41" t="s">
        <v>19</v>
      </c>
      <c r="E50" s="41" t="s">
        <v>26</v>
      </c>
      <c r="F50" s="73">
        <v>2.6</v>
      </c>
      <c r="G50" s="59" t="s">
        <v>20</v>
      </c>
      <c r="H50" s="60" t="s">
        <v>19</v>
      </c>
      <c r="I50" s="60" t="s">
        <v>19</v>
      </c>
      <c r="J50" s="42" cm="1">
        <f t="array" ref="J50">ROUND(INDEX(XCIA[Value], MATCH(1, (XCIA[Confidentiality]=Input!G50) * (XCIA[Integrity]=Input!H50)*(XCIA[Availability]=Input!I50),0)), 1)</f>
        <v>6.7</v>
      </c>
      <c r="K50" s="56" t="s">
        <v>27</v>
      </c>
      <c r="L50" s="43">
        <f>ROUND(VLOOKUP(K50,XPS[], 2, FALSE), 1)</f>
        <v>3</v>
      </c>
      <c r="M50" s="57" t="s">
        <v>26</v>
      </c>
      <c r="N50" s="44">
        <f>ROUND(VLOOKUP(M50,XSD[], 2, FALSE), 1)</f>
        <v>0</v>
      </c>
      <c r="O50" s="58" t="s">
        <v>26</v>
      </c>
      <c r="P50" s="49">
        <f>ROUND(VLOOKUP(O50,XHB[], 2, FALSE), 1)</f>
        <v>0</v>
      </c>
      <c r="Q50" s="71">
        <v>3.4</v>
      </c>
      <c r="R50" s="71">
        <v>2.7</v>
      </c>
      <c r="S50" s="71">
        <v>0</v>
      </c>
      <c r="T50" s="71">
        <v>0</v>
      </c>
    </row>
    <row r="51" spans="1:20" x14ac:dyDescent="0.25">
      <c r="A51" s="40">
        <v>49</v>
      </c>
      <c r="B51" s="41" t="s">
        <v>18</v>
      </c>
      <c r="C51" s="41" t="s">
        <v>20</v>
      </c>
      <c r="D51" s="41" t="s">
        <v>26</v>
      </c>
      <c r="E51" s="41" t="s">
        <v>26</v>
      </c>
      <c r="F51" s="73">
        <v>6.3</v>
      </c>
      <c r="G51" s="59" t="s">
        <v>20</v>
      </c>
      <c r="H51" s="60" t="s">
        <v>26</v>
      </c>
      <c r="I51" s="60" t="s">
        <v>20</v>
      </c>
      <c r="J51" s="42" cm="1">
        <f t="array" ref="J51">ROUND(INDEX(XCIA[Value], MATCH(1, (XCIA[Confidentiality]=Input!G12) * (XCIA[Integrity]=Input!H12)*(XCIA[Availability]=Input!I12),0)), 1)</f>
        <v>6.7</v>
      </c>
      <c r="K51" s="56" t="s">
        <v>31</v>
      </c>
      <c r="L51" s="43">
        <f>ROUND(VLOOKUP(K51,XPS[], 2, FALSE), 1)</f>
        <v>6.5</v>
      </c>
      <c r="M51" s="57" t="s">
        <v>23</v>
      </c>
      <c r="N51" s="44">
        <f>ROUND(VLOOKUP(M51,XSD[], 2, FALSE), 1)</f>
        <v>6.2</v>
      </c>
      <c r="O51" s="58" t="s">
        <v>24</v>
      </c>
      <c r="P51" s="49">
        <f>ROUND(VLOOKUP(O51,XHB[], 2, FALSE), 1)</f>
        <v>10</v>
      </c>
      <c r="Q51" s="71">
        <v>6.4</v>
      </c>
      <c r="R51" s="71">
        <v>6.3</v>
      </c>
      <c r="S51" s="71">
        <v>6.3</v>
      </c>
      <c r="T51" s="71">
        <v>7</v>
      </c>
    </row>
    <row r="52" spans="1:20" x14ac:dyDescent="0.25">
      <c r="A52" s="40">
        <v>50</v>
      </c>
      <c r="B52" s="41" t="s">
        <v>33</v>
      </c>
      <c r="C52" s="41" t="s">
        <v>38</v>
      </c>
      <c r="D52" s="41" t="s">
        <v>20</v>
      </c>
      <c r="E52" s="41" t="s">
        <v>21</v>
      </c>
      <c r="F52" s="73">
        <v>0.1</v>
      </c>
      <c r="G52" s="59" t="s">
        <v>20</v>
      </c>
      <c r="H52" s="60" t="s">
        <v>26</v>
      </c>
      <c r="I52" s="60" t="s">
        <v>20</v>
      </c>
      <c r="J52" s="42" cm="1">
        <f t="array" ref="J52">ROUND(INDEX(XCIA[Value], MATCH(1, (XCIA[Confidentiality]=Input!G52) * (XCIA[Integrity]=Input!H52)*(XCIA[Availability]=Input!I52),0)), 1)</f>
        <v>6.7</v>
      </c>
      <c r="K52" s="56" t="s">
        <v>22</v>
      </c>
      <c r="L52" s="43">
        <f>ROUND(VLOOKUP(K52,XPS[], 2, FALSE), 1)</f>
        <v>10</v>
      </c>
      <c r="M52" s="57" t="s">
        <v>23</v>
      </c>
      <c r="N52" s="44">
        <f>ROUND(VLOOKUP(M52,XSD[], 2, FALSE), 1)</f>
        <v>6.2</v>
      </c>
      <c r="O52" s="58" t="s">
        <v>37</v>
      </c>
      <c r="P52" s="49">
        <f>ROUND(VLOOKUP(O52,XHB[], 2, FALSE), 1)</f>
        <v>7.2</v>
      </c>
      <c r="Q52" s="71">
        <v>0.4</v>
      </c>
      <c r="R52" s="71">
        <v>0.8</v>
      </c>
      <c r="S52" s="71">
        <v>0.6</v>
      </c>
      <c r="T52" s="71">
        <v>0.5</v>
      </c>
    </row>
    <row r="53" spans="1:20" x14ac:dyDescent="0.25">
      <c r="A53" s="45">
        <v>51</v>
      </c>
      <c r="B53" s="41" t="s">
        <v>29</v>
      </c>
      <c r="C53" s="41" t="s">
        <v>19</v>
      </c>
      <c r="D53" s="41" t="s">
        <v>19</v>
      </c>
      <c r="E53" s="41" t="s">
        <v>21</v>
      </c>
      <c r="F53" s="73">
        <v>5</v>
      </c>
      <c r="G53" s="59" t="s">
        <v>20</v>
      </c>
      <c r="H53" s="60" t="s">
        <v>20</v>
      </c>
      <c r="I53" s="60" t="s">
        <v>19</v>
      </c>
      <c r="J53" s="42" cm="1">
        <f t="array" ref="J53">ROUND(INDEX(XCIA[Value], MATCH(1, (XCIA[Confidentiality]=Input!G53) * (XCIA[Integrity]=Input!H53)*(XCIA[Availability]=Input!I53),0)), 1)</f>
        <v>8.3000000000000007</v>
      </c>
      <c r="K53" s="56" t="s">
        <v>30</v>
      </c>
      <c r="L53" s="43">
        <f>ROUND(VLOOKUP(K53,XPS[], 2, FALSE), 1)</f>
        <v>0</v>
      </c>
      <c r="M53" s="57" t="s">
        <v>26</v>
      </c>
      <c r="N53" s="44">
        <f>ROUND(VLOOKUP(M53,XSD[], 2, FALSE), 1)</f>
        <v>0</v>
      </c>
      <c r="O53" s="58" t="s">
        <v>26</v>
      </c>
      <c r="P53" s="49">
        <f>ROUND(VLOOKUP(O53,XHB[], 2, FALSE), 1)</f>
        <v>0</v>
      </c>
      <c r="Q53" s="71">
        <v>6.7</v>
      </c>
      <c r="R53" s="71">
        <v>0</v>
      </c>
      <c r="S53" s="71">
        <v>0</v>
      </c>
      <c r="T53" s="71">
        <v>0</v>
      </c>
    </row>
    <row r="54" spans="1:20" x14ac:dyDescent="0.25">
      <c r="A54" s="40">
        <v>52</v>
      </c>
      <c r="B54" s="41" t="s">
        <v>18</v>
      </c>
      <c r="C54" s="41" t="s">
        <v>38</v>
      </c>
      <c r="D54" s="41" t="s">
        <v>19</v>
      </c>
      <c r="E54" s="41" t="s">
        <v>21</v>
      </c>
      <c r="F54" s="73">
        <v>1.3</v>
      </c>
      <c r="G54" s="59" t="s">
        <v>20</v>
      </c>
      <c r="H54" s="60" t="s">
        <v>20</v>
      </c>
      <c r="I54" s="60" t="s">
        <v>19</v>
      </c>
      <c r="J54" s="42" cm="1">
        <f t="array" ref="J54">ROUND(INDEX(XCIA[Value], MATCH(1, (XCIA[Confidentiality]=Input!G54) * (XCIA[Integrity]=Input!H54)*(XCIA[Availability]=Input!I54),0)), 1)</f>
        <v>8.3000000000000007</v>
      </c>
      <c r="K54" s="56" t="s">
        <v>31</v>
      </c>
      <c r="L54" s="43">
        <f>ROUND(VLOOKUP(K54,XPS[], 2, FALSE), 1)</f>
        <v>6.5</v>
      </c>
      <c r="M54" s="57" t="s">
        <v>23</v>
      </c>
      <c r="N54" s="44">
        <f>ROUND(VLOOKUP(M54,XSD[], 2, FALSE), 1)</f>
        <v>6.2</v>
      </c>
      <c r="O54" s="58" t="s">
        <v>26</v>
      </c>
      <c r="P54" s="49">
        <f>ROUND(VLOOKUP(O54,XHB[], 2, FALSE), 1)</f>
        <v>0</v>
      </c>
      <c r="Q54" s="71">
        <v>1.6</v>
      </c>
      <c r="R54" s="71">
        <v>1.6</v>
      </c>
      <c r="S54" s="71">
        <v>1.5</v>
      </c>
      <c r="T54" s="71">
        <v>0</v>
      </c>
    </row>
    <row r="55" spans="1:20" x14ac:dyDescent="0.25">
      <c r="A55" s="46">
        <v>53</v>
      </c>
      <c r="B55" s="41" t="s">
        <v>33</v>
      </c>
      <c r="C55" s="41" t="s">
        <v>20</v>
      </c>
      <c r="D55" s="41" t="s">
        <v>19</v>
      </c>
      <c r="E55" s="41" t="s">
        <v>26</v>
      </c>
      <c r="F55" s="73">
        <v>2.8</v>
      </c>
      <c r="G55" s="59" t="s">
        <v>26</v>
      </c>
      <c r="H55" s="60" t="s">
        <v>20</v>
      </c>
      <c r="I55" s="60" t="s">
        <v>19</v>
      </c>
      <c r="J55" s="42" cm="1">
        <f t="array" ref="J55">ROUND(INDEX(XCIA[Value], MATCH(1, (XCIA[Confidentiality]=Input!G55) * (XCIA[Integrity]=Input!H55)*(XCIA[Availability]=Input!I55),0)), 1)</f>
        <v>5</v>
      </c>
      <c r="K55" s="56" t="s">
        <v>27</v>
      </c>
      <c r="L55" s="43">
        <f>ROUND(VLOOKUP(K55,XPS[], 2, FALSE), 1)</f>
        <v>3</v>
      </c>
      <c r="M55" s="57" t="s">
        <v>23</v>
      </c>
      <c r="N55" s="44">
        <f>ROUND(VLOOKUP(M55,XSD[], 2, FALSE), 1)</f>
        <v>6.2</v>
      </c>
      <c r="O55" s="58" t="s">
        <v>24</v>
      </c>
      <c r="P55" s="49">
        <f>ROUND(VLOOKUP(O55,XHB[], 2, FALSE), 1)</f>
        <v>10</v>
      </c>
      <c r="Q55" s="71">
        <v>3.2</v>
      </c>
      <c r="R55" s="71">
        <v>2.8</v>
      </c>
      <c r="S55" s="71">
        <v>3.5</v>
      </c>
      <c r="T55" s="71">
        <v>4.2</v>
      </c>
    </row>
    <row r="56" spans="1:20" x14ac:dyDescent="0.25">
      <c r="A56" s="46">
        <v>54</v>
      </c>
      <c r="B56" s="41" t="s">
        <v>33</v>
      </c>
      <c r="C56" s="41" t="s">
        <v>25</v>
      </c>
      <c r="D56" s="41" t="s">
        <v>20</v>
      </c>
      <c r="E56" s="41" t="s">
        <v>26</v>
      </c>
      <c r="F56" s="73">
        <v>3.2</v>
      </c>
      <c r="G56" s="59" t="s">
        <v>19</v>
      </c>
      <c r="H56" s="60" t="s">
        <v>20</v>
      </c>
      <c r="I56" s="60" t="s">
        <v>26</v>
      </c>
      <c r="J56" s="42" cm="1">
        <f t="array" ref="J56">ROUND(INDEX(XCIA[Value], MATCH(1, (XCIA[Confidentiality]=Input!G56) * (XCIA[Integrity]=Input!H56)*(XCIA[Availability]=Input!I56),0)), 1)</f>
        <v>5</v>
      </c>
      <c r="K56" s="56" t="s">
        <v>31</v>
      </c>
      <c r="L56" s="43">
        <f>ROUND(VLOOKUP(K56,XPS[], 2, FALSE), 1)</f>
        <v>6.5</v>
      </c>
      <c r="M56" s="57" t="s">
        <v>32</v>
      </c>
      <c r="N56" s="44">
        <f>ROUND(VLOOKUP(M56,XSD[], 2, FALSE), 1)</f>
        <v>8</v>
      </c>
      <c r="O56" s="58" t="s">
        <v>37</v>
      </c>
      <c r="P56" s="49">
        <f>ROUND(VLOOKUP(O56,XHB[], 2, FALSE), 1)</f>
        <v>7.2</v>
      </c>
      <c r="Q56" s="71">
        <v>3.6</v>
      </c>
      <c r="R56" s="71">
        <v>3.9</v>
      </c>
      <c r="S56" s="71">
        <v>4.2</v>
      </c>
      <c r="T56" s="71">
        <v>4</v>
      </c>
    </row>
    <row r="57" spans="1:20" x14ac:dyDescent="0.25">
      <c r="A57" s="40">
        <v>55</v>
      </c>
      <c r="B57" s="41" t="s">
        <v>18</v>
      </c>
      <c r="C57" s="41" t="s">
        <v>22</v>
      </c>
      <c r="D57" s="41" t="s">
        <v>26</v>
      </c>
      <c r="E57" s="41" t="s">
        <v>21</v>
      </c>
      <c r="F57" s="73">
        <v>2.6</v>
      </c>
      <c r="G57" s="59" t="s">
        <v>19</v>
      </c>
      <c r="H57" s="60" t="s">
        <v>26</v>
      </c>
      <c r="I57" s="60" t="s">
        <v>19</v>
      </c>
      <c r="J57" s="42" cm="1">
        <f t="array" ref="J57">ROUND(INDEX(XCIA[Value], MATCH(1, (XCIA[Confidentiality]=Input!G57) * (XCIA[Integrity]=Input!H57)*(XCIA[Availability]=Input!I57),0)), 1)</f>
        <v>3.3</v>
      </c>
      <c r="K57" s="56" t="s">
        <v>30</v>
      </c>
      <c r="L57" s="43">
        <f>ROUND(VLOOKUP(K57,XPS[], 2, FALSE), 1)</f>
        <v>0</v>
      </c>
      <c r="M57" s="57" t="s">
        <v>36</v>
      </c>
      <c r="N57" s="44">
        <f>ROUND(VLOOKUP(M57,XSD[], 2, FALSE), 1)</f>
        <v>10</v>
      </c>
      <c r="O57" s="58" t="s">
        <v>26</v>
      </c>
      <c r="P57" s="49">
        <f>ROUND(VLOOKUP(O57,XHB[], 2, FALSE), 1)</f>
        <v>0</v>
      </c>
      <c r="Q57" s="71">
        <v>2.7</v>
      </c>
      <c r="R57" s="71">
        <v>0</v>
      </c>
      <c r="S57" s="71">
        <v>4.0999999999999996</v>
      </c>
      <c r="T57" s="71">
        <v>0</v>
      </c>
    </row>
    <row r="58" spans="1:20" x14ac:dyDescent="0.25">
      <c r="A58" s="40">
        <v>56</v>
      </c>
      <c r="B58" s="41" t="s">
        <v>33</v>
      </c>
      <c r="C58" s="41" t="s">
        <v>38</v>
      </c>
      <c r="D58" s="41" t="s">
        <v>26</v>
      </c>
      <c r="E58" s="41" t="s">
        <v>21</v>
      </c>
      <c r="F58" s="73">
        <v>0.5</v>
      </c>
      <c r="G58" s="59" t="s">
        <v>19</v>
      </c>
      <c r="H58" s="60" t="s">
        <v>19</v>
      </c>
      <c r="I58" s="60" t="s">
        <v>20</v>
      </c>
      <c r="J58" s="42" cm="1">
        <f t="array" ref="J58">ROUND(INDEX(XCIA[Value], MATCH(1, (XCIA[Confidentiality]=Input!G58) * (XCIA[Integrity]=Input!H58)*(XCIA[Availability]=Input!I58),0)), 1)</f>
        <v>6.7</v>
      </c>
      <c r="K58" s="56" t="s">
        <v>31</v>
      </c>
      <c r="L58" s="43">
        <f>ROUND(VLOOKUP(K58,XPS[], 2, FALSE), 1)</f>
        <v>6.5</v>
      </c>
      <c r="M58" s="57" t="s">
        <v>32</v>
      </c>
      <c r="N58" s="44">
        <f>ROUND(VLOOKUP(M58,XSD[], 2, FALSE), 1)</f>
        <v>8</v>
      </c>
      <c r="O58" s="58" t="s">
        <v>26</v>
      </c>
      <c r="P58" s="49">
        <f>ROUND(VLOOKUP(O58,XHB[], 2, FALSE), 1)</f>
        <v>0</v>
      </c>
      <c r="Q58" s="71">
        <v>0.8</v>
      </c>
      <c r="R58" s="71">
        <v>0.8</v>
      </c>
      <c r="S58" s="71">
        <v>0.9</v>
      </c>
      <c r="T58" s="71">
        <v>0</v>
      </c>
    </row>
    <row r="59" spans="1:20" x14ac:dyDescent="0.25">
      <c r="A59" s="45">
        <v>57</v>
      </c>
      <c r="B59" s="41" t="s">
        <v>33</v>
      </c>
      <c r="C59" s="41" t="s">
        <v>22</v>
      </c>
      <c r="D59" s="41" t="s">
        <v>26</v>
      </c>
      <c r="E59" s="41" t="s">
        <v>21</v>
      </c>
      <c r="F59" s="73">
        <v>1.7</v>
      </c>
      <c r="G59" s="59" t="s">
        <v>20</v>
      </c>
      <c r="H59" s="60" t="s">
        <v>20</v>
      </c>
      <c r="I59" s="60" t="s">
        <v>20</v>
      </c>
      <c r="J59" s="42" cm="1">
        <f t="array" ref="J59">ROUND(INDEX(XCIA[Value], MATCH(1, (XCIA[Confidentiality]=Input!G59) * (XCIA[Integrity]=Input!H59)*(XCIA[Availability]=Input!I59),0)), 1)</f>
        <v>10</v>
      </c>
      <c r="K59" s="56" t="s">
        <v>35</v>
      </c>
      <c r="L59" s="43">
        <f>ROUND(VLOOKUP(K59,XPS[], 2, FALSE), 1)</f>
        <v>8.5</v>
      </c>
      <c r="M59" s="57" t="s">
        <v>39</v>
      </c>
      <c r="N59" s="44">
        <f>ROUND(VLOOKUP(M59,XSD[], 2, FALSE), 1)</f>
        <v>3.5</v>
      </c>
      <c r="O59" s="58" t="s">
        <v>28</v>
      </c>
      <c r="P59" s="49">
        <f>ROUND(VLOOKUP(O59,XHB[], 2, FALSE), 1)</f>
        <v>3.5</v>
      </c>
      <c r="Q59" s="71">
        <v>2.1</v>
      </c>
      <c r="R59" s="71">
        <v>2</v>
      </c>
      <c r="S59" s="71">
        <v>1.8</v>
      </c>
      <c r="T59" s="71">
        <v>1.8</v>
      </c>
    </row>
    <row r="60" spans="1:20" x14ac:dyDescent="0.25">
      <c r="A60" s="40">
        <v>58</v>
      </c>
      <c r="B60" s="41" t="s">
        <v>34</v>
      </c>
      <c r="C60" s="41" t="s">
        <v>25</v>
      </c>
      <c r="D60" s="41" t="s">
        <v>19</v>
      </c>
      <c r="E60" s="41" t="s">
        <v>26</v>
      </c>
      <c r="F60" s="73">
        <v>6</v>
      </c>
      <c r="G60" s="59" t="s">
        <v>20</v>
      </c>
      <c r="H60" s="60" t="s">
        <v>26</v>
      </c>
      <c r="I60" s="60" t="s">
        <v>19</v>
      </c>
      <c r="J60" s="42" cm="1">
        <f t="array" ref="J60">ROUND(INDEX(XCIA[Value], MATCH(1, (XCIA[Confidentiality]=Input!G60) * (XCIA[Integrity]=Input!H60)*(XCIA[Availability]=Input!I60),0)), 1)</f>
        <v>5</v>
      </c>
      <c r="K60" s="56" t="s">
        <v>35</v>
      </c>
      <c r="L60" s="43">
        <f>ROUND(VLOOKUP(K60,XPS[], 2, FALSE), 1)</f>
        <v>8.5</v>
      </c>
      <c r="M60" s="57" t="s">
        <v>36</v>
      </c>
      <c r="N60" s="44">
        <f>ROUND(VLOOKUP(M60,XSD[], 2, FALSE), 1)</f>
        <v>10</v>
      </c>
      <c r="O60" s="58" t="s">
        <v>28</v>
      </c>
      <c r="P60" s="49">
        <f>ROUND(VLOOKUP(O60,XHB[], 2, FALSE), 1)</f>
        <v>3.5</v>
      </c>
      <c r="Q60" s="71">
        <v>5.5</v>
      </c>
      <c r="R60" s="71">
        <v>7.2</v>
      </c>
      <c r="S60" s="71">
        <v>8</v>
      </c>
      <c r="T60" s="71">
        <v>4.8</v>
      </c>
    </row>
    <row r="61" spans="1:20" x14ac:dyDescent="0.25">
      <c r="A61" s="46">
        <v>59</v>
      </c>
      <c r="B61" s="41" t="s">
        <v>29</v>
      </c>
      <c r="C61" s="41" t="s">
        <v>30</v>
      </c>
      <c r="D61" s="41" t="s">
        <v>20</v>
      </c>
      <c r="E61" s="41" t="s">
        <v>21</v>
      </c>
      <c r="F61" s="73">
        <v>3.9</v>
      </c>
      <c r="G61" s="59" t="s">
        <v>26</v>
      </c>
      <c r="H61" s="60" t="s">
        <v>26</v>
      </c>
      <c r="I61" s="60" t="s">
        <v>20</v>
      </c>
      <c r="J61" s="42" cm="1">
        <f t="array" ref="J61">ROUND(INDEX(XCIA[Value], MATCH(1, (XCIA[Confidentiality]=Input!G61) * (XCIA[Integrity]=Input!H61)*(XCIA[Availability]=Input!I61),0)), 1)</f>
        <v>3.3</v>
      </c>
      <c r="K61" s="56" t="s">
        <v>27</v>
      </c>
      <c r="L61" s="43">
        <f>ROUND(VLOOKUP(K61,XPS[], 2, FALSE), 1)</f>
        <v>3</v>
      </c>
      <c r="M61" s="57" t="s">
        <v>36</v>
      </c>
      <c r="N61" s="44">
        <f>ROUND(VLOOKUP(M61,XSD[], 2, FALSE), 1)</f>
        <v>10</v>
      </c>
      <c r="O61" s="58" t="s">
        <v>28</v>
      </c>
      <c r="P61" s="49">
        <f>ROUND(VLOOKUP(O61,XHB[], 2, FALSE), 1)</f>
        <v>3.5</v>
      </c>
      <c r="Q61" s="71">
        <v>3.8</v>
      </c>
      <c r="R61" s="71">
        <v>3.7</v>
      </c>
      <c r="S61" s="71">
        <v>5.0999999999999996</v>
      </c>
      <c r="T61" s="71">
        <v>3.8</v>
      </c>
    </row>
    <row r="62" spans="1:20" x14ac:dyDescent="0.25">
      <c r="A62" s="46">
        <v>60</v>
      </c>
      <c r="B62" s="41" t="s">
        <v>29</v>
      </c>
      <c r="C62" s="41" t="s">
        <v>30</v>
      </c>
      <c r="D62" s="41" t="s">
        <v>20</v>
      </c>
      <c r="E62" s="41" t="s">
        <v>21</v>
      </c>
      <c r="F62" s="73">
        <v>3.9</v>
      </c>
      <c r="G62" s="59" t="s">
        <v>20</v>
      </c>
      <c r="H62" s="60" t="s">
        <v>20</v>
      </c>
      <c r="I62" s="60" t="s">
        <v>26</v>
      </c>
      <c r="J62" s="42" cm="1">
        <f t="array" ref="J62">ROUND(INDEX(XCIA[Value], MATCH(1, (XCIA[Confidentiality]=Input!G62) * (XCIA[Integrity]=Input!H62)*(XCIA[Availability]=Input!I62),0)), 1)</f>
        <v>6.7</v>
      </c>
      <c r="K62" s="56" t="s">
        <v>30</v>
      </c>
      <c r="L62" s="43">
        <f>ROUND(VLOOKUP(K62,XPS[], 2, FALSE), 1)</f>
        <v>0</v>
      </c>
      <c r="M62" s="57" t="s">
        <v>26</v>
      </c>
      <c r="N62" s="44">
        <f>ROUND(VLOOKUP(M62,XSD[], 2, FALSE), 1)</f>
        <v>0</v>
      </c>
      <c r="O62" s="58" t="s">
        <v>24</v>
      </c>
      <c r="P62" s="49">
        <f>ROUND(VLOOKUP(O62,XHB[], 2, FALSE), 1)</f>
        <v>10</v>
      </c>
      <c r="Q62" s="71">
        <v>4.5</v>
      </c>
      <c r="R62" s="71">
        <v>0</v>
      </c>
      <c r="S62" s="71">
        <v>0</v>
      </c>
      <c r="T62" s="71">
        <v>5.0999999999999996</v>
      </c>
    </row>
    <row r="63" spans="1:20" x14ac:dyDescent="0.25">
      <c r="A63" s="40">
        <v>61</v>
      </c>
      <c r="B63" s="41" t="s">
        <v>33</v>
      </c>
      <c r="C63" s="41" t="s">
        <v>38</v>
      </c>
      <c r="D63" s="41" t="s">
        <v>26</v>
      </c>
      <c r="E63" s="41" t="s">
        <v>21</v>
      </c>
      <c r="F63" s="73">
        <v>0.5</v>
      </c>
      <c r="G63" s="59" t="s">
        <v>19</v>
      </c>
      <c r="H63" s="60" t="s">
        <v>19</v>
      </c>
      <c r="I63" s="60" t="s">
        <v>20</v>
      </c>
      <c r="J63" s="42" cm="1">
        <f t="array" ref="J63">ROUND(INDEX(XCIA[Value], MATCH(1, (XCIA[Confidentiality]=Input!G63) * (XCIA[Integrity]=Input!H63)*(XCIA[Availability]=Input!I63),0)), 1)</f>
        <v>6.7</v>
      </c>
      <c r="K63" s="56" t="s">
        <v>30</v>
      </c>
      <c r="L63" s="43">
        <f>ROUND(VLOOKUP(K63,XPS[], 2, FALSE), 1)</f>
        <v>0</v>
      </c>
      <c r="M63" s="57" t="s">
        <v>32</v>
      </c>
      <c r="N63" s="44">
        <f>ROUND(VLOOKUP(M63,XSD[], 2, FALSE), 1)</f>
        <v>8</v>
      </c>
      <c r="O63" s="58" t="s">
        <v>26</v>
      </c>
      <c r="P63" s="49">
        <f>ROUND(VLOOKUP(O63,XHB[], 2, FALSE), 1)</f>
        <v>0</v>
      </c>
      <c r="Q63" s="71">
        <v>0.8</v>
      </c>
      <c r="R63" s="71">
        <v>0</v>
      </c>
      <c r="S63" s="71">
        <v>0.9</v>
      </c>
      <c r="T63" s="71">
        <v>0</v>
      </c>
    </row>
    <row r="64" spans="1:20" x14ac:dyDescent="0.25">
      <c r="A64" s="40">
        <v>62</v>
      </c>
      <c r="B64" s="41" t="s">
        <v>29</v>
      </c>
      <c r="C64" s="41" t="s">
        <v>30</v>
      </c>
      <c r="D64" s="41" t="s">
        <v>20</v>
      </c>
      <c r="E64" s="41" t="s">
        <v>21</v>
      </c>
      <c r="F64" s="73">
        <v>3.9</v>
      </c>
      <c r="G64" s="59" t="s">
        <v>26</v>
      </c>
      <c r="H64" s="60" t="s">
        <v>26</v>
      </c>
      <c r="I64" s="60" t="s">
        <v>26</v>
      </c>
      <c r="J64" s="42" cm="1">
        <f t="array" ref="J64">ROUND(INDEX(XCIA[Value], MATCH(1, (XCIA[Confidentiality]=Input!G64) * (XCIA[Integrity]=Input!H64)*(XCIA[Availability]=Input!I64),0)), 1)</f>
        <v>0</v>
      </c>
      <c r="K64" s="56" t="s">
        <v>27</v>
      </c>
      <c r="L64" s="43">
        <f>ROUND(VLOOKUP(K64,XPS[], 2, FALSE), 1)</f>
        <v>3</v>
      </c>
      <c r="M64" s="57" t="s">
        <v>23</v>
      </c>
      <c r="N64" s="44">
        <f>ROUND(VLOOKUP(M64,XSD[], 2, FALSE), 1)</f>
        <v>6.2</v>
      </c>
      <c r="O64" s="58" t="s">
        <v>37</v>
      </c>
      <c r="P64" s="49">
        <f>ROUND(VLOOKUP(O64,XHB[], 2, FALSE), 1)</f>
        <v>7.2</v>
      </c>
      <c r="Q64" s="71">
        <v>0</v>
      </c>
      <c r="R64" s="71">
        <v>3.7</v>
      </c>
      <c r="S64" s="71">
        <v>4.4000000000000004</v>
      </c>
      <c r="T64" s="71">
        <v>4.5999999999999996</v>
      </c>
    </row>
    <row r="65" spans="1:20" x14ac:dyDescent="0.25">
      <c r="A65" s="45">
        <v>63</v>
      </c>
      <c r="B65" s="41" t="s">
        <v>33</v>
      </c>
      <c r="C65" s="41" t="s">
        <v>22</v>
      </c>
      <c r="D65" s="41" t="s">
        <v>19</v>
      </c>
      <c r="E65" s="41" t="s">
        <v>21</v>
      </c>
      <c r="F65" s="73">
        <v>1.5</v>
      </c>
      <c r="G65" s="59" t="s">
        <v>26</v>
      </c>
      <c r="H65" s="60" t="s">
        <v>20</v>
      </c>
      <c r="I65" s="60" t="s">
        <v>19</v>
      </c>
      <c r="J65" s="42" cm="1">
        <f t="array" ref="J65">ROUND(INDEX(XCIA[Value], MATCH(1, (XCIA[Confidentiality]=Input!G65) * (XCIA[Integrity]=Input!H65)*(XCIA[Availability]=Input!I65),0)), 1)</f>
        <v>5</v>
      </c>
      <c r="K65" s="56" t="s">
        <v>27</v>
      </c>
      <c r="L65" s="43">
        <f>ROUND(VLOOKUP(K65,XPS[], 2, FALSE), 1)</f>
        <v>3</v>
      </c>
      <c r="M65" s="57" t="s">
        <v>32</v>
      </c>
      <c r="N65" s="44">
        <f>ROUND(VLOOKUP(M65,XSD[], 2, FALSE), 1)</f>
        <v>8</v>
      </c>
      <c r="O65" s="58" t="s">
        <v>24</v>
      </c>
      <c r="P65" s="49">
        <f>ROUND(VLOOKUP(O65,XHB[], 2, FALSE), 1)</f>
        <v>10</v>
      </c>
      <c r="Q65" s="71">
        <v>1.7</v>
      </c>
      <c r="R65" s="71">
        <v>1.6</v>
      </c>
      <c r="S65" s="71">
        <v>1.8</v>
      </c>
      <c r="T65" s="71">
        <v>1.9</v>
      </c>
    </row>
    <row r="66" spans="1:20" x14ac:dyDescent="0.25">
      <c r="A66" s="40">
        <v>64</v>
      </c>
      <c r="B66" s="41" t="s">
        <v>29</v>
      </c>
      <c r="C66" s="41" t="s">
        <v>25</v>
      </c>
      <c r="D66" s="41" t="s">
        <v>26</v>
      </c>
      <c r="E66" s="41" t="s">
        <v>26</v>
      </c>
      <c r="F66" s="73">
        <v>5.8</v>
      </c>
      <c r="G66" s="59" t="s">
        <v>26</v>
      </c>
      <c r="H66" s="60" t="s">
        <v>26</v>
      </c>
      <c r="I66" s="60" t="s">
        <v>19</v>
      </c>
      <c r="J66" s="42" cm="1">
        <f t="array" ref="J66">ROUND(INDEX(XCIA[Value], MATCH(1, (XCIA[Confidentiality]=Input!G66) * (XCIA[Integrity]=Input!H66)*(XCIA[Availability]=Input!I66),0)), 1)</f>
        <v>1.7</v>
      </c>
      <c r="K66" s="56" t="s">
        <v>31</v>
      </c>
      <c r="L66" s="43">
        <f>ROUND(VLOOKUP(K66,XPS[], 2, FALSE), 1)</f>
        <v>6.5</v>
      </c>
      <c r="M66" s="57" t="s">
        <v>36</v>
      </c>
      <c r="N66" s="44">
        <f>ROUND(VLOOKUP(M66,XSD[], 2, FALSE), 1)</f>
        <v>10</v>
      </c>
      <c r="O66" s="58" t="s">
        <v>37</v>
      </c>
      <c r="P66" s="49">
        <f>ROUND(VLOOKUP(O66,XHB[], 2, FALSE), 1)</f>
        <v>7.2</v>
      </c>
      <c r="Q66" s="71">
        <v>3.8</v>
      </c>
      <c r="R66" s="71">
        <v>6.2</v>
      </c>
      <c r="S66" s="71">
        <v>7.9</v>
      </c>
      <c r="T66" s="71">
        <v>6.5</v>
      </c>
    </row>
    <row r="67" spans="1:20" x14ac:dyDescent="0.25">
      <c r="A67" s="46">
        <v>65</v>
      </c>
      <c r="B67" s="41" t="s">
        <v>29</v>
      </c>
      <c r="C67" s="41" t="s">
        <v>19</v>
      </c>
      <c r="D67" s="41" t="s">
        <v>19</v>
      </c>
      <c r="E67" s="41" t="s">
        <v>21</v>
      </c>
      <c r="F67" s="73">
        <v>5</v>
      </c>
      <c r="G67" s="59" t="s">
        <v>19</v>
      </c>
      <c r="H67" s="60" t="s">
        <v>26</v>
      </c>
      <c r="I67" s="60" t="s">
        <v>20</v>
      </c>
      <c r="J67" s="42" cm="1">
        <f t="array" ref="J67">ROUND(INDEX(XCIA[Value], MATCH(1, (XCIA[Confidentiality]=Input!G67) * (XCIA[Integrity]=Input!H67)*(XCIA[Availability]=Input!I67),0)), 1)</f>
        <v>5</v>
      </c>
      <c r="K67" s="56" t="s">
        <v>35</v>
      </c>
      <c r="L67" s="43">
        <f>ROUND(VLOOKUP(K67,XPS[], 2, FALSE), 1)</f>
        <v>8.5</v>
      </c>
      <c r="M67" s="57" t="s">
        <v>23</v>
      </c>
      <c r="N67" s="44">
        <f>ROUND(VLOOKUP(M67,XSD[], 2, FALSE), 1)</f>
        <v>6.2</v>
      </c>
      <c r="O67" s="58" t="s">
        <v>26</v>
      </c>
      <c r="P67" s="49">
        <f>ROUND(VLOOKUP(O67,XHB[], 2, FALSE), 1)</f>
        <v>0</v>
      </c>
      <c r="Q67" s="71">
        <v>5</v>
      </c>
      <c r="R67" s="71">
        <v>6.8</v>
      </c>
      <c r="S67" s="71">
        <v>5.6</v>
      </c>
      <c r="T67" s="71">
        <v>0</v>
      </c>
    </row>
    <row r="68" spans="1:20" x14ac:dyDescent="0.25">
      <c r="A68" s="46">
        <v>66</v>
      </c>
      <c r="B68" s="41" t="s">
        <v>34</v>
      </c>
      <c r="C68" s="41" t="s">
        <v>19</v>
      </c>
      <c r="D68" s="41" t="s">
        <v>19</v>
      </c>
      <c r="E68" s="41" t="s">
        <v>21</v>
      </c>
      <c r="F68" s="73">
        <v>6.3</v>
      </c>
      <c r="G68" s="59" t="s">
        <v>26</v>
      </c>
      <c r="H68" s="60" t="s">
        <v>19</v>
      </c>
      <c r="I68" s="60" t="s">
        <v>20</v>
      </c>
      <c r="J68" s="42" cm="1">
        <f t="array" ref="J68">ROUND(INDEX(XCIA[Value], MATCH(1, (XCIA[Confidentiality]=Input!G68) * (XCIA[Integrity]=Input!H68)*(XCIA[Availability]=Input!I68),0)), 1)</f>
        <v>6</v>
      </c>
      <c r="K68" s="56" t="s">
        <v>22</v>
      </c>
      <c r="L68" s="43">
        <f>ROUND(VLOOKUP(K68,XPS[], 2, FALSE), 1)</f>
        <v>10</v>
      </c>
      <c r="M68" s="57" t="s">
        <v>39</v>
      </c>
      <c r="N68" s="44">
        <f>ROUND(VLOOKUP(M68,XSD[], 2, FALSE), 1)</f>
        <v>3.5</v>
      </c>
      <c r="O68" s="58" t="s">
        <v>26</v>
      </c>
      <c r="P68" s="49">
        <f>ROUND(VLOOKUP(O68,XHB[], 2, FALSE), 1)</f>
        <v>0</v>
      </c>
      <c r="Q68" s="71">
        <v>6.2</v>
      </c>
      <c r="R68" s="71">
        <v>7</v>
      </c>
      <c r="S68" s="71">
        <v>5.7</v>
      </c>
      <c r="T68" s="71">
        <v>0</v>
      </c>
    </row>
    <row r="69" spans="1:20" x14ac:dyDescent="0.25">
      <c r="A69" s="40">
        <v>67</v>
      </c>
      <c r="B69" s="41" t="s">
        <v>34</v>
      </c>
      <c r="C69" s="41" t="s">
        <v>38</v>
      </c>
      <c r="D69" s="41" t="s">
        <v>20</v>
      </c>
      <c r="E69" s="41" t="s">
        <v>26</v>
      </c>
      <c r="F69" s="73">
        <v>1.3</v>
      </c>
      <c r="G69" s="59" t="s">
        <v>26</v>
      </c>
      <c r="H69" s="60" t="s">
        <v>26</v>
      </c>
      <c r="I69" s="60" t="s">
        <v>26</v>
      </c>
      <c r="J69" s="42" cm="1">
        <f t="array" ref="J69">ROUND(INDEX(XCIA[Value], MATCH(1, (XCIA[Confidentiality]=Input!G69) * (XCIA[Integrity]=Input!H69)*(XCIA[Availability]=Input!I69),0)), 1)</f>
        <v>0</v>
      </c>
      <c r="K69" s="56" t="s">
        <v>30</v>
      </c>
      <c r="L69" s="43">
        <f>ROUND(VLOOKUP(K69,XPS[], 2, FALSE), 1)</f>
        <v>0</v>
      </c>
      <c r="M69" s="57" t="s">
        <v>26</v>
      </c>
      <c r="N69" s="44">
        <f>ROUND(VLOOKUP(M69,XSD[], 2, FALSE), 1)</f>
        <v>0</v>
      </c>
      <c r="O69" s="58" t="s">
        <v>24</v>
      </c>
      <c r="P69" s="49">
        <f>ROUND(VLOOKUP(O69,XHB[], 2, FALSE), 1)</f>
        <v>10</v>
      </c>
      <c r="Q69" s="71">
        <v>0</v>
      </c>
      <c r="R69" s="71">
        <v>0</v>
      </c>
      <c r="S69" s="71">
        <v>0</v>
      </c>
      <c r="T69" s="71">
        <v>1.7</v>
      </c>
    </row>
    <row r="70" spans="1:20" x14ac:dyDescent="0.25">
      <c r="A70" s="40">
        <v>68</v>
      </c>
      <c r="B70" s="41" t="s">
        <v>33</v>
      </c>
      <c r="C70" s="41" t="s">
        <v>30</v>
      </c>
      <c r="D70" s="41" t="s">
        <v>20</v>
      </c>
      <c r="E70" s="41" t="s">
        <v>26</v>
      </c>
      <c r="F70" s="73">
        <v>3.5</v>
      </c>
      <c r="G70" s="59" t="s">
        <v>19</v>
      </c>
      <c r="H70" s="60" t="s">
        <v>26</v>
      </c>
      <c r="I70" s="60" t="s">
        <v>19</v>
      </c>
      <c r="J70" s="42" cm="1">
        <f t="array" ref="J70">ROUND(INDEX(XCIA[Value], MATCH(1, (XCIA[Confidentiality]=Input!G70) * (XCIA[Integrity]=Input!H70)*(XCIA[Availability]=Input!I70),0)), 1)</f>
        <v>3.3</v>
      </c>
      <c r="K70" s="56" t="s">
        <v>22</v>
      </c>
      <c r="L70" s="43">
        <f>ROUND(VLOOKUP(K70,XPS[], 2, FALSE), 1)</f>
        <v>10</v>
      </c>
      <c r="M70" s="57" t="s">
        <v>39</v>
      </c>
      <c r="N70" s="44">
        <f>ROUND(VLOOKUP(M70,XSD[], 2, FALSE), 1)</f>
        <v>3.5</v>
      </c>
      <c r="O70" s="58" t="s">
        <v>28</v>
      </c>
      <c r="P70" s="49">
        <f>ROUND(VLOOKUP(O70,XHB[], 2, FALSE), 1)</f>
        <v>3.5</v>
      </c>
      <c r="Q70" s="71">
        <v>3.5</v>
      </c>
      <c r="R70" s="71">
        <v>4.8</v>
      </c>
      <c r="S70" s="71">
        <v>3.5</v>
      </c>
      <c r="T70" s="71">
        <v>3.5</v>
      </c>
    </row>
    <row r="71" spans="1:20" x14ac:dyDescent="0.25">
      <c r="A71" s="45">
        <v>69</v>
      </c>
      <c r="B71" s="41" t="s">
        <v>18</v>
      </c>
      <c r="C71" s="41" t="s">
        <v>25</v>
      </c>
      <c r="D71" s="41" t="s">
        <v>19</v>
      </c>
      <c r="E71" s="41" t="s">
        <v>26</v>
      </c>
      <c r="F71" s="73">
        <v>6.4</v>
      </c>
      <c r="G71" s="59" t="s">
        <v>19</v>
      </c>
      <c r="H71" s="60" t="s">
        <v>20</v>
      </c>
      <c r="I71" s="60" t="s">
        <v>19</v>
      </c>
      <c r="J71" s="42" cm="1">
        <f t="array" ref="J71">ROUND(INDEX(XCIA[Value], MATCH(1, (XCIA[Confidentiality]=Input!G110) * (XCIA[Integrity]=Input!H110)*(XCIA[Availability]=Input!I110),0)), 1)</f>
        <v>3.3</v>
      </c>
      <c r="K71" s="56" t="s">
        <v>22</v>
      </c>
      <c r="L71" s="43">
        <f>ROUND(VLOOKUP(K71,XPS[], 2, FALSE), 1)</f>
        <v>10</v>
      </c>
      <c r="M71" s="57" t="s">
        <v>32</v>
      </c>
      <c r="N71" s="44">
        <f>ROUND(VLOOKUP(M71,XSD[], 2, FALSE), 1)</f>
        <v>8</v>
      </c>
      <c r="O71" s="58" t="s">
        <v>24</v>
      </c>
      <c r="P71" s="49">
        <f>ROUND(VLOOKUP(O71,XHB[], 2, FALSE), 1)</f>
        <v>10</v>
      </c>
      <c r="Q71" s="71">
        <v>5.8</v>
      </c>
      <c r="R71" s="71">
        <v>7.1</v>
      </c>
      <c r="S71" s="71">
        <v>6.7</v>
      </c>
      <c r="T71" s="71">
        <v>7.1</v>
      </c>
    </row>
    <row r="72" spans="1:20" x14ac:dyDescent="0.25">
      <c r="A72" s="40">
        <v>70</v>
      </c>
      <c r="B72" s="41" t="s">
        <v>29</v>
      </c>
      <c r="C72" s="41" t="s">
        <v>19</v>
      </c>
      <c r="D72" s="41" t="s">
        <v>20</v>
      </c>
      <c r="E72" s="41" t="s">
        <v>26</v>
      </c>
      <c r="F72" s="73">
        <v>3.7</v>
      </c>
      <c r="G72" s="59" t="s">
        <v>19</v>
      </c>
      <c r="H72" s="60" t="s">
        <v>19</v>
      </c>
      <c r="I72" s="60" t="s">
        <v>19</v>
      </c>
      <c r="J72" s="42" cm="1">
        <f t="array" ref="J72">ROUND(INDEX(XCIA[Value], MATCH(1, (XCIA[Confidentiality]=Input!G72) * (XCIA[Integrity]=Input!H72)*(XCIA[Availability]=Input!I72),0)), 1)</f>
        <v>5</v>
      </c>
      <c r="K72" s="56" t="s">
        <v>22</v>
      </c>
      <c r="L72" s="43">
        <f>ROUND(VLOOKUP(K72,XPS[], 2, FALSE), 1)</f>
        <v>10</v>
      </c>
      <c r="M72" s="57" t="s">
        <v>36</v>
      </c>
      <c r="N72" s="44">
        <f>ROUND(VLOOKUP(M72,XSD[], 2, FALSE), 1)</f>
        <v>10</v>
      </c>
      <c r="O72" s="58" t="s">
        <v>28</v>
      </c>
      <c r="P72" s="49">
        <f>ROUND(VLOOKUP(O72,XHB[], 2, FALSE), 1)</f>
        <v>3.5</v>
      </c>
      <c r="Q72" s="71">
        <v>4</v>
      </c>
      <c r="R72" s="71">
        <v>5</v>
      </c>
      <c r="S72" s="71">
        <v>5</v>
      </c>
      <c r="T72" s="71">
        <v>3.7</v>
      </c>
    </row>
    <row r="73" spans="1:20" x14ac:dyDescent="0.25">
      <c r="A73" s="46">
        <v>71</v>
      </c>
      <c r="B73" s="41" t="s">
        <v>18</v>
      </c>
      <c r="C73" s="41" t="s">
        <v>22</v>
      </c>
      <c r="D73" s="41" t="s">
        <v>20</v>
      </c>
      <c r="E73" s="41" t="s">
        <v>21</v>
      </c>
      <c r="F73" s="73">
        <v>2.4</v>
      </c>
      <c r="G73" s="59" t="s">
        <v>19</v>
      </c>
      <c r="H73" s="60" t="s">
        <v>20</v>
      </c>
      <c r="I73" s="60" t="s">
        <v>19</v>
      </c>
      <c r="J73" s="42" cm="1">
        <f t="array" ref="J73">ROUND(INDEX(XCIA[Value], MATCH(1, (XCIA[Confidentiality]=Input!G73) * (XCIA[Integrity]=Input!H73)*(XCIA[Availability]=Input!I73),0)), 1)</f>
        <v>6.7</v>
      </c>
      <c r="K73" s="56" t="s">
        <v>22</v>
      </c>
      <c r="L73" s="43">
        <f>ROUND(VLOOKUP(K73,XPS[], 2, FALSE), 1)</f>
        <v>10</v>
      </c>
      <c r="M73" s="57" t="s">
        <v>39</v>
      </c>
      <c r="N73" s="44">
        <f>ROUND(VLOOKUP(M73,XSD[], 2, FALSE), 1)</f>
        <v>3.5</v>
      </c>
      <c r="O73" s="58" t="s">
        <v>28</v>
      </c>
      <c r="P73" s="49">
        <f>ROUND(VLOOKUP(O73,XHB[], 2, FALSE), 1)</f>
        <v>3.5</v>
      </c>
      <c r="Q73" s="71">
        <v>3.3</v>
      </c>
      <c r="R73" s="71">
        <v>3.9</v>
      </c>
      <c r="S73" s="71">
        <v>2.6</v>
      </c>
      <c r="T73" s="71">
        <v>2.6</v>
      </c>
    </row>
    <row r="74" spans="1:20" x14ac:dyDescent="0.25">
      <c r="A74" s="46">
        <v>72</v>
      </c>
      <c r="B74" s="41" t="s">
        <v>18</v>
      </c>
      <c r="C74" s="41" t="s">
        <v>20</v>
      </c>
      <c r="D74" s="41" t="s">
        <v>26</v>
      </c>
      <c r="E74" s="41" t="s">
        <v>26</v>
      </c>
      <c r="F74" s="73">
        <v>6.3</v>
      </c>
      <c r="G74" s="59" t="s">
        <v>19</v>
      </c>
      <c r="H74" s="60" t="s">
        <v>26</v>
      </c>
      <c r="I74" s="60" t="s">
        <v>19</v>
      </c>
      <c r="J74" s="42" cm="1">
        <f t="array" ref="J74">ROUND(INDEX(XCIA[Value], MATCH(1, (XCIA[Confidentiality]=Input!G34) * (XCIA[Integrity]=Input!H34)*(XCIA[Availability]=Input!I34),0)), 1)</f>
        <v>8.3000000000000007</v>
      </c>
      <c r="K74" s="56" t="s">
        <v>35</v>
      </c>
      <c r="L74" s="43">
        <f>ROUND(VLOOKUP(K74,XPS[], 2, FALSE), 1)</f>
        <v>8.5</v>
      </c>
      <c r="M74" s="57" t="s">
        <v>39</v>
      </c>
      <c r="N74" s="44">
        <f>ROUND(VLOOKUP(M74,XSD[], 2, FALSE), 1)</f>
        <v>3.5</v>
      </c>
      <c r="O74" s="58" t="s">
        <v>24</v>
      </c>
      <c r="P74" s="49">
        <f>ROUND(VLOOKUP(O74,XHB[], 2, FALSE), 1)</f>
        <v>10</v>
      </c>
      <c r="Q74" s="71">
        <v>6.7</v>
      </c>
      <c r="R74" s="71">
        <v>6.7</v>
      </c>
      <c r="S74" s="71">
        <v>5.7</v>
      </c>
      <c r="T74" s="71">
        <v>7</v>
      </c>
    </row>
    <row r="75" spans="1:20" x14ac:dyDescent="0.25">
      <c r="A75" s="40">
        <v>73</v>
      </c>
      <c r="B75" s="41" t="s">
        <v>29</v>
      </c>
      <c r="C75" s="41" t="s">
        <v>22</v>
      </c>
      <c r="D75" s="41" t="s">
        <v>19</v>
      </c>
      <c r="E75" s="41" t="s">
        <v>21</v>
      </c>
      <c r="F75" s="73">
        <v>1.8</v>
      </c>
      <c r="G75" s="59" t="s">
        <v>20</v>
      </c>
      <c r="H75" s="60" t="s">
        <v>19</v>
      </c>
      <c r="I75" s="60" t="s">
        <v>26</v>
      </c>
      <c r="J75" s="42" cm="1">
        <f t="array" ref="J75">ROUND(INDEX(XCIA[Value], MATCH(1, (XCIA[Confidentiality]=Input!G75) * (XCIA[Integrity]=Input!H75)*(XCIA[Availability]=Input!I75),0)), 1)</f>
        <v>5</v>
      </c>
      <c r="K75" s="56" t="s">
        <v>27</v>
      </c>
      <c r="L75" s="43">
        <f>ROUND(VLOOKUP(K75,XPS[], 2, FALSE), 1)</f>
        <v>3</v>
      </c>
      <c r="M75" s="57" t="s">
        <v>36</v>
      </c>
      <c r="N75" s="44">
        <f>ROUND(VLOOKUP(M75,XSD[], 2, FALSE), 1)</f>
        <v>10</v>
      </c>
      <c r="O75" s="58" t="s">
        <v>26</v>
      </c>
      <c r="P75" s="49">
        <f>ROUND(VLOOKUP(O75,XHB[], 2, FALSE), 1)</f>
        <v>0</v>
      </c>
      <c r="Q75" s="71">
        <v>2</v>
      </c>
      <c r="R75" s="71">
        <v>1.9</v>
      </c>
      <c r="S75" s="71">
        <v>2.2000000000000002</v>
      </c>
      <c r="T75" s="71">
        <v>0</v>
      </c>
    </row>
    <row r="76" spans="1:20" x14ac:dyDescent="0.25">
      <c r="A76" s="40">
        <v>74</v>
      </c>
      <c r="B76" s="41" t="s">
        <v>33</v>
      </c>
      <c r="C76" s="41" t="s">
        <v>22</v>
      </c>
      <c r="D76" s="41" t="s">
        <v>19</v>
      </c>
      <c r="E76" s="41" t="s">
        <v>26</v>
      </c>
      <c r="F76" s="73">
        <v>1.8</v>
      </c>
      <c r="G76" s="59" t="s">
        <v>19</v>
      </c>
      <c r="H76" s="60" t="s">
        <v>20</v>
      </c>
      <c r="I76" s="60" t="s">
        <v>19</v>
      </c>
      <c r="J76" s="42" cm="1">
        <f t="array" ref="J76">ROUND(INDEX(XCIA[Value], MATCH(1, (XCIA[Confidentiality]=Input!G76) * (XCIA[Integrity]=Input!H76)*(XCIA[Availability]=Input!I76),0)), 1)</f>
        <v>6.7</v>
      </c>
      <c r="K76" s="56" t="s">
        <v>30</v>
      </c>
      <c r="L76" s="43">
        <f>ROUND(VLOOKUP(K76,XPS[], 2, FALSE), 1)</f>
        <v>0</v>
      </c>
      <c r="M76" s="57" t="s">
        <v>32</v>
      </c>
      <c r="N76" s="44">
        <f>ROUND(VLOOKUP(M76,XSD[], 2, FALSE), 1)</f>
        <v>8</v>
      </c>
      <c r="O76" s="58" t="s">
        <v>37</v>
      </c>
      <c r="P76" s="49">
        <f>ROUND(VLOOKUP(O76,XHB[], 2, FALSE), 1)</f>
        <v>7.2</v>
      </c>
      <c r="Q76" s="71">
        <v>2</v>
      </c>
      <c r="R76" s="71">
        <v>0</v>
      </c>
      <c r="S76" s="71">
        <v>2.1</v>
      </c>
      <c r="T76" s="71">
        <v>2.1</v>
      </c>
    </row>
    <row r="77" spans="1:20" x14ac:dyDescent="0.25">
      <c r="A77" s="45">
        <v>75</v>
      </c>
      <c r="B77" s="41" t="s">
        <v>18</v>
      </c>
      <c r="C77" s="41" t="s">
        <v>30</v>
      </c>
      <c r="D77" s="41" t="s">
        <v>19</v>
      </c>
      <c r="E77" s="41" t="s">
        <v>21</v>
      </c>
      <c r="F77" s="73">
        <v>7.1</v>
      </c>
      <c r="G77" s="59" t="s">
        <v>20</v>
      </c>
      <c r="H77" s="60" t="s">
        <v>26</v>
      </c>
      <c r="I77" s="60" t="s">
        <v>20</v>
      </c>
      <c r="J77" s="42" cm="1">
        <f t="array" ref="J77">ROUND(INDEX(XCIA[Value], MATCH(1, (XCIA[Confidentiality]=Input!G77) * (XCIA[Integrity]=Input!H77)*(XCIA[Availability]=Input!I77),0)), 1)</f>
        <v>6.7</v>
      </c>
      <c r="K77" s="56" t="s">
        <v>22</v>
      </c>
      <c r="L77" s="43">
        <f>ROUND(VLOOKUP(K77,XPS[], 2, FALSE), 1)</f>
        <v>10</v>
      </c>
      <c r="M77" s="57" t="s">
        <v>23</v>
      </c>
      <c r="N77" s="44">
        <f>ROUND(VLOOKUP(M77,XSD[], 2, FALSE), 1)</f>
        <v>6.2</v>
      </c>
      <c r="O77" s="58" t="s">
        <v>26</v>
      </c>
      <c r="P77" s="49">
        <f>ROUND(VLOOKUP(O77,XHB[], 2, FALSE), 1)</f>
        <v>0</v>
      </c>
      <c r="Q77" s="71">
        <v>7</v>
      </c>
      <c r="R77" s="71">
        <v>7.7</v>
      </c>
      <c r="S77" s="71">
        <v>6.9</v>
      </c>
      <c r="T77" s="71">
        <v>0</v>
      </c>
    </row>
    <row r="78" spans="1:20" x14ac:dyDescent="0.25">
      <c r="A78" s="40">
        <v>76</v>
      </c>
      <c r="B78" s="41" t="s">
        <v>34</v>
      </c>
      <c r="C78" s="41" t="s">
        <v>19</v>
      </c>
      <c r="D78" s="41" t="s">
        <v>26</v>
      </c>
      <c r="E78" s="41" t="s">
        <v>21</v>
      </c>
      <c r="F78" s="73">
        <v>8.3000000000000007</v>
      </c>
      <c r="G78" s="59" t="s">
        <v>26</v>
      </c>
      <c r="H78" s="60" t="s">
        <v>20</v>
      </c>
      <c r="I78" s="60" t="s">
        <v>20</v>
      </c>
      <c r="J78" s="42" cm="1">
        <f t="array" ref="J78">ROUND(INDEX(XCIA[Value], MATCH(1, (XCIA[Confidentiality]=Input!G78) * (XCIA[Integrity]=Input!H78)*(XCIA[Availability]=Input!I78),0)), 1)</f>
        <v>6.7</v>
      </c>
      <c r="K78" s="56" t="s">
        <v>27</v>
      </c>
      <c r="L78" s="43">
        <f>ROUND(VLOOKUP(K78,XPS[], 2, FALSE), 1)</f>
        <v>3</v>
      </c>
      <c r="M78" s="57" t="s">
        <v>36</v>
      </c>
      <c r="N78" s="44">
        <f>ROUND(VLOOKUP(M78,XSD[], 2, FALSE), 1)</f>
        <v>10</v>
      </c>
      <c r="O78" s="58" t="s">
        <v>24</v>
      </c>
      <c r="P78" s="49">
        <f>ROUND(VLOOKUP(O78,XHB[], 2, FALSE), 1)</f>
        <v>10</v>
      </c>
      <c r="Q78" s="71">
        <v>8.1999999999999993</v>
      </c>
      <c r="R78" s="71">
        <v>8</v>
      </c>
      <c r="S78" s="71">
        <v>8.4</v>
      </c>
      <c r="T78" s="71">
        <v>8.4</v>
      </c>
    </row>
    <row r="79" spans="1:20" x14ac:dyDescent="0.25">
      <c r="A79" s="46">
        <v>77</v>
      </c>
      <c r="B79" s="41" t="s">
        <v>18</v>
      </c>
      <c r="C79" s="41" t="s">
        <v>30</v>
      </c>
      <c r="D79" s="41" t="s">
        <v>20</v>
      </c>
      <c r="E79" s="41" t="s">
        <v>26</v>
      </c>
      <c r="F79" s="73">
        <v>5.8</v>
      </c>
      <c r="G79" s="59" t="s">
        <v>19</v>
      </c>
      <c r="H79" s="60" t="s">
        <v>20</v>
      </c>
      <c r="I79" s="60" t="s">
        <v>19</v>
      </c>
      <c r="J79" s="42" cm="1">
        <f t="array" ref="J79">ROUND(INDEX(XCIA[Value], MATCH(1, (XCIA[Confidentiality]=Input!G136) * (XCIA[Integrity]=Input!H136)*(XCIA[Availability]=Input!I136),0)), 1)</f>
        <v>6.7</v>
      </c>
      <c r="K79" s="56" t="s">
        <v>35</v>
      </c>
      <c r="L79" s="43">
        <f>ROUND(VLOOKUP(K79,XPS[], 2, FALSE), 1)</f>
        <v>8.5</v>
      </c>
      <c r="M79" s="57" t="s">
        <v>32</v>
      </c>
      <c r="N79" s="44">
        <f>ROUND(VLOOKUP(M79,XSD[], 2, FALSE), 1)</f>
        <v>8</v>
      </c>
      <c r="O79" s="58" t="s">
        <v>24</v>
      </c>
      <c r="P79" s="49">
        <f>ROUND(VLOOKUP(O79,XHB[], 2, FALSE), 1)</f>
        <v>10</v>
      </c>
      <c r="Q79" s="71">
        <v>6.2</v>
      </c>
      <c r="R79" s="71">
        <v>7.2</v>
      </c>
      <c r="S79" s="71">
        <v>6.9</v>
      </c>
      <c r="T79" s="71">
        <v>7.9</v>
      </c>
    </row>
    <row r="80" spans="1:20" x14ac:dyDescent="0.25">
      <c r="A80" s="46">
        <v>78</v>
      </c>
      <c r="B80" s="41" t="s">
        <v>29</v>
      </c>
      <c r="C80" s="41" t="s">
        <v>22</v>
      </c>
      <c r="D80" s="41" t="s">
        <v>20</v>
      </c>
      <c r="E80" s="41" t="s">
        <v>21</v>
      </c>
      <c r="F80" s="73">
        <v>1.7</v>
      </c>
      <c r="G80" s="59" t="s">
        <v>20</v>
      </c>
      <c r="H80" s="60" t="s">
        <v>20</v>
      </c>
      <c r="I80" s="60" t="s">
        <v>26</v>
      </c>
      <c r="J80" s="42" cm="1">
        <f t="array" ref="J80">ROUND(INDEX(XCIA[Value], MATCH(1, (XCIA[Confidentiality]=Input!G80) * (XCIA[Integrity]=Input!H80)*(XCIA[Availability]=Input!I80),0)), 1)</f>
        <v>6.7</v>
      </c>
      <c r="K80" s="56" t="s">
        <v>35</v>
      </c>
      <c r="L80" s="43">
        <f>ROUND(VLOOKUP(K80,XPS[], 2, FALSE), 1)</f>
        <v>8.5</v>
      </c>
      <c r="M80" s="57" t="s">
        <v>32</v>
      </c>
      <c r="N80" s="44">
        <f>ROUND(VLOOKUP(M80,XSD[], 2, FALSE), 1)</f>
        <v>8</v>
      </c>
      <c r="O80" s="58" t="s">
        <v>24</v>
      </c>
      <c r="P80" s="49">
        <f>ROUND(VLOOKUP(O80,XHB[], 2, FALSE), 1)</f>
        <v>10</v>
      </c>
      <c r="Q80" s="71">
        <v>1.9</v>
      </c>
      <c r="R80" s="71">
        <v>2</v>
      </c>
      <c r="S80" s="71">
        <v>2</v>
      </c>
      <c r="T80" s="71">
        <v>2.1</v>
      </c>
    </row>
    <row r="81" spans="1:20" x14ac:dyDescent="0.25">
      <c r="A81" s="40">
        <v>79</v>
      </c>
      <c r="B81" s="41" t="s">
        <v>34</v>
      </c>
      <c r="C81" s="41" t="s">
        <v>22</v>
      </c>
      <c r="D81" s="41" t="s">
        <v>19</v>
      </c>
      <c r="E81" s="41" t="s">
        <v>26</v>
      </c>
      <c r="F81" s="73">
        <v>2.6</v>
      </c>
      <c r="G81" s="59" t="s">
        <v>19</v>
      </c>
      <c r="H81" s="60" t="s">
        <v>26</v>
      </c>
      <c r="I81" s="60" t="s">
        <v>19</v>
      </c>
      <c r="J81" s="42" cm="1">
        <f t="array" ref="J81">ROUND(INDEX(XCIA[Value], MATCH(1, (XCIA[Confidentiality]=Input!G81) * (XCIA[Integrity]=Input!H81)*(XCIA[Availability]=Input!I81),0)), 1)</f>
        <v>3.3</v>
      </c>
      <c r="K81" s="56" t="s">
        <v>35</v>
      </c>
      <c r="L81" s="43">
        <f>ROUND(VLOOKUP(K81,XPS[], 2, FALSE), 1)</f>
        <v>8.5</v>
      </c>
      <c r="M81" s="57" t="s">
        <v>26</v>
      </c>
      <c r="N81" s="44">
        <f>ROUND(VLOOKUP(M81,XSD[], 2, FALSE), 1)</f>
        <v>0</v>
      </c>
      <c r="O81" s="58" t="s">
        <v>24</v>
      </c>
      <c r="P81" s="49">
        <f>ROUND(VLOOKUP(O81,XHB[], 2, FALSE), 1)</f>
        <v>10</v>
      </c>
      <c r="Q81" s="71">
        <v>2.7</v>
      </c>
      <c r="R81" s="71">
        <v>3.8</v>
      </c>
      <c r="S81" s="71">
        <v>0</v>
      </c>
      <c r="T81" s="71">
        <v>4.0999999999999996</v>
      </c>
    </row>
    <row r="82" spans="1:20" x14ac:dyDescent="0.25">
      <c r="A82" s="40">
        <v>80</v>
      </c>
      <c r="B82" s="41" t="s">
        <v>18</v>
      </c>
      <c r="C82" s="41" t="s">
        <v>20</v>
      </c>
      <c r="D82" s="41" t="s">
        <v>26</v>
      </c>
      <c r="E82" s="41" t="s">
        <v>26</v>
      </c>
      <c r="F82" s="73">
        <v>6.3</v>
      </c>
      <c r="G82" s="59" t="s">
        <v>26</v>
      </c>
      <c r="H82" s="60" t="s">
        <v>20</v>
      </c>
      <c r="I82" s="60" t="s">
        <v>19</v>
      </c>
      <c r="J82" s="42" cm="1">
        <f t="array" ref="J82">ROUND(INDEX(XCIA[Value], MATCH(1, (XCIA[Confidentiality]=Input!G82) * (XCIA[Integrity]=Input!H82)*(XCIA[Availability]=Input!I82),0)), 1)</f>
        <v>5</v>
      </c>
      <c r="K82" s="56" t="s">
        <v>35</v>
      </c>
      <c r="L82" s="43">
        <f>ROUND(VLOOKUP(K82,XPS[], 2, FALSE), 1)</f>
        <v>8.5</v>
      </c>
      <c r="M82" s="57" t="s">
        <v>36</v>
      </c>
      <c r="N82" s="44">
        <f>ROUND(VLOOKUP(M82,XSD[], 2, FALSE), 1)</f>
        <v>10</v>
      </c>
      <c r="O82" s="58" t="s">
        <v>28</v>
      </c>
      <c r="P82" s="49">
        <f>ROUND(VLOOKUP(O82,XHB[], 2, FALSE), 1)</f>
        <v>3.5</v>
      </c>
      <c r="Q82" s="71">
        <v>6</v>
      </c>
      <c r="R82" s="71">
        <v>6.7</v>
      </c>
      <c r="S82" s="71">
        <v>7</v>
      </c>
      <c r="T82" s="71">
        <v>5.7</v>
      </c>
    </row>
    <row r="83" spans="1:20" x14ac:dyDescent="0.25">
      <c r="A83" s="45">
        <v>81</v>
      </c>
      <c r="B83" s="41" t="s">
        <v>18</v>
      </c>
      <c r="C83" s="41" t="s">
        <v>20</v>
      </c>
      <c r="D83" s="41" t="s">
        <v>26</v>
      </c>
      <c r="E83" s="41" t="s">
        <v>26</v>
      </c>
      <c r="F83" s="73">
        <v>6.3</v>
      </c>
      <c r="G83" s="59" t="s">
        <v>19</v>
      </c>
      <c r="H83" s="60" t="s">
        <v>26</v>
      </c>
      <c r="I83" s="60" t="s">
        <v>19</v>
      </c>
      <c r="J83" s="42" cm="1">
        <f t="array" ref="J83">ROUND(INDEX(XCIA[Value], MATCH(1, (XCIA[Confidentiality]=Input!G165) * (XCIA[Integrity]=Input!H165)*(XCIA[Availability]=Input!I165),0)), 1)</f>
        <v>0</v>
      </c>
      <c r="K83" s="56" t="s">
        <v>31</v>
      </c>
      <c r="L83" s="43">
        <f>ROUND(VLOOKUP(K83,XPS[], 2, FALSE), 1)</f>
        <v>6.5</v>
      </c>
      <c r="M83" s="57" t="s">
        <v>32</v>
      </c>
      <c r="N83" s="44">
        <f>ROUND(VLOOKUP(M83,XSD[], 2, FALSE), 1)</f>
        <v>8</v>
      </c>
      <c r="O83" s="58" t="s">
        <v>26</v>
      </c>
      <c r="P83" s="49">
        <f>ROUND(VLOOKUP(O83,XHB[], 2, FALSE), 1)</f>
        <v>0</v>
      </c>
      <c r="Q83" s="71">
        <v>0</v>
      </c>
      <c r="R83" s="71">
        <v>6.3</v>
      </c>
      <c r="S83" s="71">
        <v>6.6</v>
      </c>
      <c r="T83" s="71">
        <v>0</v>
      </c>
    </row>
    <row r="84" spans="1:20" x14ac:dyDescent="0.25">
      <c r="A84" s="40">
        <v>82</v>
      </c>
      <c r="B84" s="41" t="s">
        <v>18</v>
      </c>
      <c r="C84" s="41" t="s">
        <v>20</v>
      </c>
      <c r="D84" s="41" t="s">
        <v>20</v>
      </c>
      <c r="E84" s="41" t="s">
        <v>26</v>
      </c>
      <c r="F84" s="73">
        <v>4.4000000000000004</v>
      </c>
      <c r="G84" s="59" t="s">
        <v>20</v>
      </c>
      <c r="H84" s="60" t="s">
        <v>26</v>
      </c>
      <c r="I84" s="60" t="s">
        <v>20</v>
      </c>
      <c r="J84" s="42" cm="1">
        <f t="array" ref="J84">ROUND(INDEX(XCIA[Value], MATCH(1, (XCIA[Confidentiality]=Input!G144) * (XCIA[Integrity]=Input!H144)*(XCIA[Availability]=Input!I144),0)), 1)</f>
        <v>8.3000000000000007</v>
      </c>
      <c r="K84" s="56" t="s">
        <v>27</v>
      </c>
      <c r="L84" s="43">
        <f>ROUND(VLOOKUP(K84,XPS[], 2, FALSE), 1)</f>
        <v>3</v>
      </c>
      <c r="M84" s="57" t="s">
        <v>36</v>
      </c>
      <c r="N84" s="44">
        <f>ROUND(VLOOKUP(M84,XSD[], 2, FALSE), 1)</f>
        <v>10</v>
      </c>
      <c r="O84" s="58" t="s">
        <v>24</v>
      </c>
      <c r="P84" s="49">
        <f>ROUND(VLOOKUP(O84,XHB[], 2, FALSE), 1)</f>
        <v>10</v>
      </c>
      <c r="Q84" s="71">
        <v>6.4</v>
      </c>
      <c r="R84" s="71">
        <v>3.7</v>
      </c>
      <c r="S84" s="71">
        <v>7.2</v>
      </c>
      <c r="T84" s="71">
        <v>7.2</v>
      </c>
    </row>
    <row r="85" spans="1:20" x14ac:dyDescent="0.25">
      <c r="A85" s="46">
        <v>83</v>
      </c>
      <c r="B85" s="41" t="s">
        <v>34</v>
      </c>
      <c r="C85" s="41" t="s">
        <v>38</v>
      </c>
      <c r="D85" s="41" t="s">
        <v>26</v>
      </c>
      <c r="E85" s="41" t="s">
        <v>21</v>
      </c>
      <c r="F85" s="73">
        <v>1.3</v>
      </c>
      <c r="G85" s="59" t="s">
        <v>20</v>
      </c>
      <c r="H85" s="60" t="s">
        <v>19</v>
      </c>
      <c r="I85" s="60" t="s">
        <v>19</v>
      </c>
      <c r="J85" s="42" cm="1">
        <f t="array" ref="J85">ROUND(INDEX(XCIA[Value], MATCH(1, (XCIA[Confidentiality]=Input!G85) * (XCIA[Integrity]=Input!H85)*(XCIA[Availability]=Input!I85),0)), 1)</f>
        <v>6.7</v>
      </c>
      <c r="K85" s="56" t="s">
        <v>27</v>
      </c>
      <c r="L85" s="43">
        <f>ROUND(VLOOKUP(K85,XPS[], 2, FALSE), 1)</f>
        <v>3</v>
      </c>
      <c r="M85" s="57" t="s">
        <v>39</v>
      </c>
      <c r="N85" s="44">
        <f>ROUND(VLOOKUP(M85,XSD[], 2, FALSE), 1)</f>
        <v>3.5</v>
      </c>
      <c r="O85" s="58" t="s">
        <v>28</v>
      </c>
      <c r="P85" s="49">
        <f>ROUND(VLOOKUP(O85,XHB[], 2, FALSE), 1)</f>
        <v>3.5</v>
      </c>
      <c r="Q85" s="71">
        <v>1.6</v>
      </c>
      <c r="R85" s="71">
        <v>1.4</v>
      </c>
      <c r="S85" s="71">
        <v>1.4</v>
      </c>
      <c r="T85" s="71">
        <v>1.4</v>
      </c>
    </row>
    <row r="86" spans="1:20" x14ac:dyDescent="0.25">
      <c r="A86" s="46">
        <v>84</v>
      </c>
      <c r="B86" s="41" t="s">
        <v>29</v>
      </c>
      <c r="C86" s="41" t="s">
        <v>25</v>
      </c>
      <c r="D86" s="41" t="s">
        <v>20</v>
      </c>
      <c r="E86" s="41" t="s">
        <v>21</v>
      </c>
      <c r="F86" s="73">
        <v>2.9</v>
      </c>
      <c r="G86" s="59" t="s">
        <v>20</v>
      </c>
      <c r="H86" s="60" t="s">
        <v>26</v>
      </c>
      <c r="I86" s="60" t="s">
        <v>26</v>
      </c>
      <c r="J86" s="42" cm="1">
        <f t="array" ref="J86">ROUND(INDEX(XCIA[Value], MATCH(1, (XCIA[Confidentiality]=Input!G86) * (XCIA[Integrity]=Input!H86)*(XCIA[Availability]=Input!I86),0)), 1)</f>
        <v>3.3</v>
      </c>
      <c r="K86" s="56" t="s">
        <v>27</v>
      </c>
      <c r="L86" s="43">
        <f>ROUND(VLOOKUP(K86,XPS[], 2, FALSE), 1)</f>
        <v>3</v>
      </c>
      <c r="M86" s="57" t="s">
        <v>39</v>
      </c>
      <c r="N86" s="44">
        <f>ROUND(VLOOKUP(M86,XSD[], 2, FALSE), 1)</f>
        <v>3.5</v>
      </c>
      <c r="O86" s="58" t="s">
        <v>24</v>
      </c>
      <c r="P86" s="49">
        <f>ROUND(VLOOKUP(O86,XHB[], 2, FALSE), 1)</f>
        <v>10</v>
      </c>
      <c r="Q86" s="71">
        <v>3</v>
      </c>
      <c r="R86" s="71">
        <v>2.9</v>
      </c>
      <c r="S86" s="71">
        <v>3</v>
      </c>
      <c r="T86" s="71">
        <v>4.3</v>
      </c>
    </row>
    <row r="87" spans="1:20" x14ac:dyDescent="0.25">
      <c r="A87" s="40">
        <v>85</v>
      </c>
      <c r="B87" s="41" t="s">
        <v>29</v>
      </c>
      <c r="C87" s="41" t="s">
        <v>30</v>
      </c>
      <c r="D87" s="41" t="s">
        <v>20</v>
      </c>
      <c r="E87" s="41" t="s">
        <v>21</v>
      </c>
      <c r="F87" s="73">
        <v>3.9</v>
      </c>
      <c r="G87" s="59" t="s">
        <v>20</v>
      </c>
      <c r="H87" s="60" t="s">
        <v>26</v>
      </c>
      <c r="I87" s="60" t="s">
        <v>20</v>
      </c>
      <c r="J87" s="42" cm="1">
        <f t="array" ref="J87">ROUND(INDEX(XCIA[Value], MATCH(1, (XCIA[Confidentiality]=Input!G87) * (XCIA[Integrity]=Input!H87)*(XCIA[Availability]=Input!I87),0)), 1)</f>
        <v>6.7</v>
      </c>
      <c r="K87" s="56" t="s">
        <v>35</v>
      </c>
      <c r="L87" s="43">
        <f>ROUND(VLOOKUP(K87,XPS[], 2, FALSE), 1)</f>
        <v>8.5</v>
      </c>
      <c r="M87" s="57" t="s">
        <v>23</v>
      </c>
      <c r="N87" s="44">
        <f>ROUND(VLOOKUP(M87,XSD[], 2, FALSE), 1)</f>
        <v>6.2</v>
      </c>
      <c r="O87" s="58" t="s">
        <v>28</v>
      </c>
      <c r="P87" s="49">
        <f>ROUND(VLOOKUP(O87,XHB[], 2, FALSE), 1)</f>
        <v>3.5</v>
      </c>
      <c r="Q87" s="71">
        <v>4.5</v>
      </c>
      <c r="R87" s="71">
        <v>4.8</v>
      </c>
      <c r="S87" s="71">
        <v>4.4000000000000004</v>
      </c>
      <c r="T87" s="71">
        <v>3.8</v>
      </c>
    </row>
    <row r="88" spans="1:20" x14ac:dyDescent="0.25">
      <c r="A88" s="40">
        <v>86</v>
      </c>
      <c r="B88" s="41" t="s">
        <v>34</v>
      </c>
      <c r="C88" s="41" t="s">
        <v>25</v>
      </c>
      <c r="D88" s="41" t="s">
        <v>19</v>
      </c>
      <c r="E88" s="41" t="s">
        <v>26</v>
      </c>
      <c r="F88" s="73">
        <v>6</v>
      </c>
      <c r="G88" s="59" t="s">
        <v>20</v>
      </c>
      <c r="H88" s="60" t="s">
        <v>26</v>
      </c>
      <c r="I88" s="60" t="s">
        <v>26</v>
      </c>
      <c r="J88" s="42" cm="1">
        <f t="array" ref="J88">ROUND(INDEX(XCIA[Value], MATCH(1, (XCIA[Confidentiality]=Input!G88) * (XCIA[Integrity]=Input!H88)*(XCIA[Availability]=Input!I88),0)), 1)</f>
        <v>3.3</v>
      </c>
      <c r="K88" s="56" t="s">
        <v>31</v>
      </c>
      <c r="L88" s="43">
        <f>ROUND(VLOOKUP(K88,XPS[], 2, FALSE), 1)</f>
        <v>6.5</v>
      </c>
      <c r="M88" s="57" t="s">
        <v>26</v>
      </c>
      <c r="N88" s="44">
        <f>ROUND(VLOOKUP(M88,XSD[], 2, FALSE), 1)</f>
        <v>0</v>
      </c>
      <c r="O88" s="58" t="s">
        <v>37</v>
      </c>
      <c r="P88" s="49">
        <f>ROUND(VLOOKUP(O88,XHB[], 2, FALSE), 1)</f>
        <v>7.2</v>
      </c>
      <c r="Q88" s="71">
        <v>4.7</v>
      </c>
      <c r="R88" s="71">
        <v>6.2</v>
      </c>
      <c r="S88" s="71">
        <v>0</v>
      </c>
      <c r="T88" s="71">
        <v>6.6</v>
      </c>
    </row>
    <row r="89" spans="1:20" x14ac:dyDescent="0.25">
      <c r="A89" s="45">
        <v>87</v>
      </c>
      <c r="B89" s="41" t="s">
        <v>18</v>
      </c>
      <c r="C89" s="41" t="s">
        <v>22</v>
      </c>
      <c r="D89" s="41" t="s">
        <v>20</v>
      </c>
      <c r="E89" s="41" t="s">
        <v>21</v>
      </c>
      <c r="F89" s="73">
        <v>2.4</v>
      </c>
      <c r="G89" s="59" t="s">
        <v>26</v>
      </c>
      <c r="H89" s="60" t="s">
        <v>19</v>
      </c>
      <c r="I89" s="60" t="s">
        <v>26</v>
      </c>
      <c r="J89" s="42" cm="1">
        <f t="array" ref="J89">ROUND(INDEX(XCIA[Value], MATCH(1, (XCIA[Confidentiality]=Input!G89) * (XCIA[Integrity]=Input!H89)*(XCIA[Availability]=Input!I89),0)), 1)</f>
        <v>1.7</v>
      </c>
      <c r="K89" s="56" t="s">
        <v>35</v>
      </c>
      <c r="L89" s="43">
        <f>ROUND(VLOOKUP(K89,XPS[], 2, FALSE), 1)</f>
        <v>8.5</v>
      </c>
      <c r="M89" s="57" t="s">
        <v>36</v>
      </c>
      <c r="N89" s="44">
        <f>ROUND(VLOOKUP(M89,XSD[], 2, FALSE), 1)</f>
        <v>10</v>
      </c>
      <c r="O89" s="58" t="s">
        <v>37</v>
      </c>
      <c r="P89" s="49">
        <f>ROUND(VLOOKUP(O89,XHB[], 2, FALSE), 1)</f>
        <v>7.2</v>
      </c>
      <c r="Q89" s="71">
        <v>2.2999999999999998</v>
      </c>
      <c r="R89" s="71">
        <v>3.6</v>
      </c>
      <c r="S89" s="71">
        <v>3.9</v>
      </c>
      <c r="T89" s="71">
        <v>3.4</v>
      </c>
    </row>
    <row r="90" spans="1:20" x14ac:dyDescent="0.25">
      <c r="A90" s="40">
        <v>88</v>
      </c>
      <c r="B90" s="41" t="s">
        <v>29</v>
      </c>
      <c r="C90" s="41" t="s">
        <v>19</v>
      </c>
      <c r="D90" s="41" t="s">
        <v>19</v>
      </c>
      <c r="E90" s="41" t="s">
        <v>26</v>
      </c>
      <c r="F90" s="73">
        <v>5.2</v>
      </c>
      <c r="G90" s="59" t="s">
        <v>26</v>
      </c>
      <c r="H90" s="60" t="s">
        <v>26</v>
      </c>
      <c r="I90" s="60" t="s">
        <v>20</v>
      </c>
      <c r="J90" s="42" cm="1">
        <f t="array" ref="J90">ROUND(INDEX(XCIA[Value], MATCH(1, (XCIA[Confidentiality]=Input!G90) * (XCIA[Integrity]=Input!H90)*(XCIA[Availability]=Input!I90),0)), 1)</f>
        <v>3.3</v>
      </c>
      <c r="K90" s="56" t="s">
        <v>35</v>
      </c>
      <c r="L90" s="43">
        <f>ROUND(VLOOKUP(K90,XPS[], 2, FALSE), 1)</f>
        <v>8.5</v>
      </c>
      <c r="M90" s="57" t="s">
        <v>26</v>
      </c>
      <c r="N90" s="44">
        <f>ROUND(VLOOKUP(M90,XSD[], 2, FALSE), 1)</f>
        <v>0</v>
      </c>
      <c r="O90" s="58" t="s">
        <v>26</v>
      </c>
      <c r="P90" s="49">
        <f>ROUND(VLOOKUP(O90,XHB[], 2, FALSE), 1)</f>
        <v>0</v>
      </c>
      <c r="Q90" s="71">
        <v>4.2</v>
      </c>
      <c r="R90" s="71">
        <v>6.8</v>
      </c>
      <c r="S90" s="71">
        <v>0</v>
      </c>
      <c r="T90" s="71">
        <v>0</v>
      </c>
    </row>
    <row r="91" spans="1:20" x14ac:dyDescent="0.25">
      <c r="A91" s="46">
        <v>89</v>
      </c>
      <c r="B91" s="41" t="s">
        <v>29</v>
      </c>
      <c r="C91" s="41" t="s">
        <v>30</v>
      </c>
      <c r="D91" s="41" t="s">
        <v>20</v>
      </c>
      <c r="E91" s="41" t="s">
        <v>21</v>
      </c>
      <c r="F91" s="73">
        <v>3.9</v>
      </c>
      <c r="G91" s="59" t="s">
        <v>26</v>
      </c>
      <c r="H91" s="60" t="s">
        <v>19</v>
      </c>
      <c r="I91" s="60" t="s">
        <v>20</v>
      </c>
      <c r="J91" s="42" cm="1">
        <f t="array" ref="J91">ROUND(INDEX(XCIA[Value], MATCH(1, (XCIA[Confidentiality]=Input!G91) * (XCIA[Integrity]=Input!H91)*(XCIA[Availability]=Input!I91),0)), 1)</f>
        <v>6</v>
      </c>
      <c r="K91" s="56" t="s">
        <v>31</v>
      </c>
      <c r="L91" s="43">
        <f>ROUND(VLOOKUP(K91,XPS[], 2, FALSE), 1)</f>
        <v>6.5</v>
      </c>
      <c r="M91" s="57" t="s">
        <v>23</v>
      </c>
      <c r="N91" s="44">
        <f>ROUND(VLOOKUP(M91,XSD[], 2, FALSE), 1)</f>
        <v>6.2</v>
      </c>
      <c r="O91" s="58" t="s">
        <v>24</v>
      </c>
      <c r="P91" s="49">
        <f>ROUND(VLOOKUP(O91,XHB[], 2, FALSE), 1)</f>
        <v>10</v>
      </c>
      <c r="Q91" s="71">
        <v>4.3</v>
      </c>
      <c r="R91" s="71">
        <v>4.4000000000000004</v>
      </c>
      <c r="S91" s="71">
        <v>4.4000000000000004</v>
      </c>
      <c r="T91" s="71">
        <v>5.0999999999999996</v>
      </c>
    </row>
    <row r="92" spans="1:20" x14ac:dyDescent="0.25">
      <c r="A92" s="46">
        <v>90</v>
      </c>
      <c r="B92" s="41" t="s">
        <v>18</v>
      </c>
      <c r="C92" s="41" t="s">
        <v>30</v>
      </c>
      <c r="D92" s="41" t="s">
        <v>20</v>
      </c>
      <c r="E92" s="41" t="s">
        <v>21</v>
      </c>
      <c r="F92" s="73">
        <v>5.6</v>
      </c>
      <c r="G92" s="59" t="s">
        <v>19</v>
      </c>
      <c r="H92" s="60" t="s">
        <v>19</v>
      </c>
      <c r="I92" s="60" t="s">
        <v>20</v>
      </c>
      <c r="J92" s="42" cm="1">
        <f t="array" ref="J92">ROUND(INDEX(XCIA[Value], MATCH(1, (XCIA[Confidentiality]=Input!G92) * (XCIA[Integrity]=Input!H92)*(XCIA[Availability]=Input!I92),0)), 1)</f>
        <v>6.7</v>
      </c>
      <c r="K92" s="56" t="s">
        <v>27</v>
      </c>
      <c r="L92" s="43">
        <f>ROUND(VLOOKUP(K92,XPS[], 2, FALSE), 1)</f>
        <v>3</v>
      </c>
      <c r="M92" s="57" t="s">
        <v>32</v>
      </c>
      <c r="N92" s="44">
        <f>ROUND(VLOOKUP(M92,XSD[], 2, FALSE), 1)</f>
        <v>8</v>
      </c>
      <c r="O92" s="58" t="s">
        <v>24</v>
      </c>
      <c r="P92" s="49">
        <f>ROUND(VLOOKUP(O92,XHB[], 2, FALSE), 1)</f>
        <v>10</v>
      </c>
      <c r="Q92" s="71">
        <v>6.2</v>
      </c>
      <c r="R92" s="71">
        <v>4.3</v>
      </c>
      <c r="S92" s="71">
        <v>6.8</v>
      </c>
      <c r="T92" s="71">
        <v>7.8</v>
      </c>
    </row>
    <row r="93" spans="1:20" x14ac:dyDescent="0.25">
      <c r="A93" s="40">
        <v>91</v>
      </c>
      <c r="B93" s="41" t="s">
        <v>33</v>
      </c>
      <c r="C93" s="41" t="s">
        <v>19</v>
      </c>
      <c r="D93" s="41" t="s">
        <v>26</v>
      </c>
      <c r="E93" s="41" t="s">
        <v>21</v>
      </c>
      <c r="F93" s="73">
        <v>5.2</v>
      </c>
      <c r="G93" s="59" t="s">
        <v>26</v>
      </c>
      <c r="H93" s="60" t="s">
        <v>20</v>
      </c>
      <c r="I93" s="60" t="s">
        <v>19</v>
      </c>
      <c r="J93" s="42" cm="1">
        <f t="array" ref="J93">ROUND(INDEX(XCIA[Value], MATCH(1, (XCIA[Confidentiality]=Input!G93) * (XCIA[Integrity]=Input!H93)*(XCIA[Availability]=Input!I93),0)), 1)</f>
        <v>5</v>
      </c>
      <c r="K93" s="56" t="s">
        <v>35</v>
      </c>
      <c r="L93" s="43">
        <f>ROUND(VLOOKUP(K93,XPS[], 2, FALSE), 1)</f>
        <v>8.5</v>
      </c>
      <c r="M93" s="57" t="s">
        <v>39</v>
      </c>
      <c r="N93" s="44">
        <f>ROUND(VLOOKUP(M93,XSD[], 2, FALSE), 1)</f>
        <v>3.5</v>
      </c>
      <c r="O93" s="58" t="s">
        <v>37</v>
      </c>
      <c r="P93" s="49">
        <f>ROUND(VLOOKUP(O93,XHB[], 2, FALSE), 1)</f>
        <v>7.2</v>
      </c>
      <c r="Q93" s="71">
        <v>5.0999999999999996</v>
      </c>
      <c r="R93" s="71">
        <v>6.8</v>
      </c>
      <c r="S93" s="71">
        <v>4.3</v>
      </c>
      <c r="T93" s="71">
        <v>6.2</v>
      </c>
    </row>
    <row r="94" spans="1:20" x14ac:dyDescent="0.25">
      <c r="A94" s="40">
        <v>92</v>
      </c>
      <c r="B94" s="41" t="s">
        <v>18</v>
      </c>
      <c r="C94" s="41" t="s">
        <v>19</v>
      </c>
      <c r="D94" s="41" t="s">
        <v>26</v>
      </c>
      <c r="E94" s="41" t="s">
        <v>21</v>
      </c>
      <c r="F94" s="73">
        <v>8.9</v>
      </c>
      <c r="G94" s="59" t="s">
        <v>26</v>
      </c>
      <c r="H94" s="60" t="s">
        <v>26</v>
      </c>
      <c r="I94" s="60" t="s">
        <v>20</v>
      </c>
      <c r="J94" s="42" cm="1">
        <f t="array" ref="J94">ROUND(INDEX(XCIA[Value], MATCH(1, (XCIA[Confidentiality]=Input!G94) * (XCIA[Integrity]=Input!H94)*(XCIA[Availability]=Input!I94),0)), 1)</f>
        <v>3.3</v>
      </c>
      <c r="K94" s="56" t="s">
        <v>30</v>
      </c>
      <c r="L94" s="43">
        <f>ROUND(VLOOKUP(K94,XPS[], 2, FALSE), 1)</f>
        <v>0</v>
      </c>
      <c r="M94" s="57" t="s">
        <v>32</v>
      </c>
      <c r="N94" s="44">
        <f>ROUND(VLOOKUP(M94,XSD[], 2, FALSE), 1)</f>
        <v>8</v>
      </c>
      <c r="O94" s="58" t="s">
        <v>28</v>
      </c>
      <c r="P94" s="49">
        <f>ROUND(VLOOKUP(O94,XHB[], 2, FALSE), 1)</f>
        <v>3.5</v>
      </c>
      <c r="Q94" s="71">
        <v>8.6</v>
      </c>
      <c r="R94" s="71">
        <v>0</v>
      </c>
      <c r="S94" s="71">
        <v>8.9</v>
      </c>
      <c r="T94" s="71">
        <v>8.6</v>
      </c>
    </row>
    <row r="95" spans="1:20" x14ac:dyDescent="0.25">
      <c r="A95" s="45">
        <v>93</v>
      </c>
      <c r="B95" s="41" t="s">
        <v>29</v>
      </c>
      <c r="C95" s="41" t="s">
        <v>25</v>
      </c>
      <c r="D95" s="41" t="s">
        <v>19</v>
      </c>
      <c r="E95" s="41" t="s">
        <v>21</v>
      </c>
      <c r="F95" s="73">
        <v>3.6</v>
      </c>
      <c r="G95" s="59" t="s">
        <v>20</v>
      </c>
      <c r="H95" s="60" t="s">
        <v>26</v>
      </c>
      <c r="I95" s="60" t="s">
        <v>20</v>
      </c>
      <c r="J95" s="42" cm="1">
        <f t="array" ref="J95">ROUND(INDEX(XCIA[Value], MATCH(1, (XCIA[Confidentiality]=Input!G95) * (XCIA[Integrity]=Input!H95)*(XCIA[Availability]=Input!I95),0)), 1)</f>
        <v>6.7</v>
      </c>
      <c r="K95" s="56" t="s">
        <v>35</v>
      </c>
      <c r="L95" s="43">
        <f>ROUND(VLOOKUP(K95,XPS[], 2, FALSE), 1)</f>
        <v>8.5</v>
      </c>
      <c r="M95" s="57" t="s">
        <v>26</v>
      </c>
      <c r="N95" s="44">
        <f>ROUND(VLOOKUP(M95,XSD[], 2, FALSE), 1)</f>
        <v>0</v>
      </c>
      <c r="O95" s="58" t="s">
        <v>37</v>
      </c>
      <c r="P95" s="49">
        <f>ROUND(VLOOKUP(O95,XHB[], 2, FALSE), 1)</f>
        <v>7.2</v>
      </c>
      <c r="Q95" s="71">
        <v>4.2</v>
      </c>
      <c r="R95" s="71">
        <v>4.5999999999999996</v>
      </c>
      <c r="S95" s="71">
        <v>0</v>
      </c>
      <c r="T95" s="71">
        <v>4.3</v>
      </c>
    </row>
    <row r="96" spans="1:20" x14ac:dyDescent="0.25">
      <c r="A96" s="40">
        <v>94</v>
      </c>
      <c r="B96" s="41" t="s">
        <v>33</v>
      </c>
      <c r="C96" s="41" t="s">
        <v>30</v>
      </c>
      <c r="D96" s="41" t="s">
        <v>19</v>
      </c>
      <c r="E96" s="41" t="s">
        <v>26</v>
      </c>
      <c r="F96" s="73">
        <v>5</v>
      </c>
      <c r="G96" s="59" t="s">
        <v>20</v>
      </c>
      <c r="H96" s="60" t="s">
        <v>26</v>
      </c>
      <c r="I96" s="60" t="s">
        <v>26</v>
      </c>
      <c r="J96" s="42" cm="1">
        <f t="array" ref="J96">ROUND(INDEX(XCIA[Value], MATCH(1, (XCIA[Confidentiality]=Input!G96) * (XCIA[Integrity]=Input!H96)*(XCIA[Availability]=Input!I96),0)), 1)</f>
        <v>3.3</v>
      </c>
      <c r="K96" s="56" t="s">
        <v>27</v>
      </c>
      <c r="L96" s="43">
        <f>ROUND(VLOOKUP(K96,XPS[], 2, FALSE), 1)</f>
        <v>3</v>
      </c>
      <c r="M96" s="57" t="s">
        <v>39</v>
      </c>
      <c r="N96" s="44">
        <f>ROUND(VLOOKUP(M96,XSD[], 2, FALSE), 1)</f>
        <v>3.5</v>
      </c>
      <c r="O96" s="58" t="s">
        <v>28</v>
      </c>
      <c r="P96" s="49">
        <f>ROUND(VLOOKUP(O96,XHB[], 2, FALSE), 1)</f>
        <v>3.5</v>
      </c>
      <c r="Q96" s="71">
        <v>4.2</v>
      </c>
      <c r="R96" s="71">
        <v>4</v>
      </c>
      <c r="S96" s="71">
        <v>4.2</v>
      </c>
      <c r="T96" s="71">
        <v>4.2</v>
      </c>
    </row>
    <row r="97" spans="1:20" x14ac:dyDescent="0.25">
      <c r="A97" s="46">
        <v>95</v>
      </c>
      <c r="B97" s="41" t="s">
        <v>33</v>
      </c>
      <c r="C97" s="41" t="s">
        <v>38</v>
      </c>
      <c r="D97" s="41" t="s">
        <v>19</v>
      </c>
      <c r="E97" s="41" t="s">
        <v>26</v>
      </c>
      <c r="F97" s="73">
        <v>0.6</v>
      </c>
      <c r="G97" s="59" t="s">
        <v>20</v>
      </c>
      <c r="H97" s="60" t="s">
        <v>20</v>
      </c>
      <c r="I97" s="60" t="s">
        <v>19</v>
      </c>
      <c r="J97" s="42" cm="1">
        <f t="array" ref="J97">ROUND(INDEX(XCIA[Value], MATCH(1, (XCIA[Confidentiality]=Input!G97) * (XCIA[Integrity]=Input!H97)*(XCIA[Availability]=Input!I97),0)), 1)</f>
        <v>8.3000000000000007</v>
      </c>
      <c r="K97" s="56" t="s">
        <v>35</v>
      </c>
      <c r="L97" s="43">
        <f>ROUND(VLOOKUP(K97,XPS[], 2, FALSE), 1)</f>
        <v>8.5</v>
      </c>
      <c r="M97" s="57" t="s">
        <v>23</v>
      </c>
      <c r="N97" s="44">
        <f>ROUND(VLOOKUP(M97,XSD[], 2, FALSE), 1)</f>
        <v>6.2</v>
      </c>
      <c r="O97" s="58" t="s">
        <v>26</v>
      </c>
      <c r="P97" s="49">
        <f>ROUND(VLOOKUP(O97,XHB[], 2, FALSE), 1)</f>
        <v>0</v>
      </c>
      <c r="Q97" s="71">
        <v>1</v>
      </c>
      <c r="R97" s="71">
        <v>1</v>
      </c>
      <c r="S97" s="71">
        <v>0.9</v>
      </c>
      <c r="T97" s="71">
        <v>0</v>
      </c>
    </row>
    <row r="98" spans="1:20" x14ac:dyDescent="0.25">
      <c r="A98" s="46">
        <v>96</v>
      </c>
      <c r="B98" s="41" t="s">
        <v>29</v>
      </c>
      <c r="C98" s="41" t="s">
        <v>38</v>
      </c>
      <c r="D98" s="41" t="s">
        <v>19</v>
      </c>
      <c r="E98" s="41" t="s">
        <v>21</v>
      </c>
      <c r="F98" s="73">
        <v>0.6</v>
      </c>
      <c r="G98" s="59" t="s">
        <v>19</v>
      </c>
      <c r="H98" s="60" t="s">
        <v>26</v>
      </c>
      <c r="I98" s="60" t="s">
        <v>26</v>
      </c>
      <c r="J98" s="42" cm="1">
        <f t="array" ref="J98">ROUND(INDEX(XCIA[Value], MATCH(1, (XCIA[Confidentiality]=Input!G98) * (XCIA[Integrity]=Input!H98)*(XCIA[Availability]=Input!I98),0)), 1)</f>
        <v>1.7</v>
      </c>
      <c r="K98" s="56" t="s">
        <v>27</v>
      </c>
      <c r="L98" s="43">
        <f>ROUND(VLOOKUP(K98,XPS[], 2, FALSE), 1)</f>
        <v>3</v>
      </c>
      <c r="M98" s="57" t="s">
        <v>36</v>
      </c>
      <c r="N98" s="44">
        <f>ROUND(VLOOKUP(M98,XSD[], 2, FALSE), 1)</f>
        <v>10</v>
      </c>
      <c r="O98" s="58" t="s">
        <v>24</v>
      </c>
      <c r="P98" s="49">
        <f>ROUND(VLOOKUP(O98,XHB[], 2, FALSE), 1)</f>
        <v>10</v>
      </c>
      <c r="Q98" s="71">
        <v>0.7</v>
      </c>
      <c r="R98" s="71">
        <v>0.7</v>
      </c>
      <c r="S98" s="71">
        <v>1.1000000000000001</v>
      </c>
      <c r="T98" s="71">
        <v>1.1000000000000001</v>
      </c>
    </row>
    <row r="99" spans="1:20" x14ac:dyDescent="0.25">
      <c r="A99" s="40">
        <v>97</v>
      </c>
      <c r="B99" s="41" t="s">
        <v>29</v>
      </c>
      <c r="C99" s="41" t="s">
        <v>22</v>
      </c>
      <c r="D99" s="41" t="s">
        <v>19</v>
      </c>
      <c r="E99" s="41" t="s">
        <v>21</v>
      </c>
      <c r="F99" s="73">
        <v>1.8</v>
      </c>
      <c r="G99" s="59" t="s">
        <v>19</v>
      </c>
      <c r="H99" s="60" t="s">
        <v>26</v>
      </c>
      <c r="I99" s="60" t="s">
        <v>20</v>
      </c>
      <c r="J99" s="42" cm="1">
        <f t="array" ref="J99">ROUND(INDEX(XCIA[Value], MATCH(1, (XCIA[Confidentiality]=Input!G99) * (XCIA[Integrity]=Input!H99)*(XCIA[Availability]=Input!I99),0)), 1)</f>
        <v>5</v>
      </c>
      <c r="K99" s="56" t="s">
        <v>27</v>
      </c>
      <c r="L99" s="43">
        <f>ROUND(VLOOKUP(K99,XPS[], 2, FALSE), 1)</f>
        <v>3</v>
      </c>
      <c r="M99" s="57" t="s">
        <v>32</v>
      </c>
      <c r="N99" s="44">
        <f>ROUND(VLOOKUP(M99,XSD[], 2, FALSE), 1)</f>
        <v>8</v>
      </c>
      <c r="O99" s="58" t="s">
        <v>26</v>
      </c>
      <c r="P99" s="49">
        <f>ROUND(VLOOKUP(O99,XHB[], 2, FALSE), 1)</f>
        <v>0</v>
      </c>
      <c r="Q99" s="71">
        <v>2</v>
      </c>
      <c r="R99" s="71">
        <v>1.9</v>
      </c>
      <c r="S99" s="71">
        <v>2.1</v>
      </c>
      <c r="T99" s="71">
        <v>0</v>
      </c>
    </row>
    <row r="100" spans="1:20" x14ac:dyDescent="0.25">
      <c r="A100" s="40">
        <v>98</v>
      </c>
      <c r="B100" s="41" t="s">
        <v>29</v>
      </c>
      <c r="C100" s="41" t="s">
        <v>19</v>
      </c>
      <c r="D100" s="41" t="s">
        <v>19</v>
      </c>
      <c r="E100" s="41" t="s">
        <v>26</v>
      </c>
      <c r="F100" s="73">
        <v>5.2</v>
      </c>
      <c r="G100" s="59" t="s">
        <v>26</v>
      </c>
      <c r="H100" s="60" t="s">
        <v>26</v>
      </c>
      <c r="I100" s="60" t="s">
        <v>19</v>
      </c>
      <c r="J100" s="42" cm="1">
        <f t="array" ref="J100">ROUND(INDEX(XCIA[Value], MATCH(1, (XCIA[Confidentiality]=Input!G100) * (XCIA[Integrity]=Input!H100)*(XCIA[Availability]=Input!I100),0)), 1)</f>
        <v>1.7</v>
      </c>
      <c r="K100" s="56" t="s">
        <v>22</v>
      </c>
      <c r="L100" s="43">
        <f>ROUND(VLOOKUP(K100,XPS[], 2, FALSE), 1)</f>
        <v>10</v>
      </c>
      <c r="M100" s="57" t="s">
        <v>23</v>
      </c>
      <c r="N100" s="44">
        <f>ROUND(VLOOKUP(M100,XSD[], 2, FALSE), 1)</f>
        <v>6.2</v>
      </c>
      <c r="O100" s="58" t="s">
        <v>37</v>
      </c>
      <c r="P100" s="49">
        <f>ROUND(VLOOKUP(O100,XHB[], 2, FALSE), 1)</f>
        <v>7.2</v>
      </c>
      <c r="Q100" s="71">
        <v>3.5</v>
      </c>
      <c r="R100" s="71">
        <v>7.6</v>
      </c>
      <c r="S100" s="71">
        <v>5.7</v>
      </c>
      <c r="T100" s="71">
        <v>6.2</v>
      </c>
    </row>
    <row r="101" spans="1:20" x14ac:dyDescent="0.25">
      <c r="A101" s="45">
        <v>99</v>
      </c>
      <c r="B101" s="41" t="s">
        <v>34</v>
      </c>
      <c r="C101" s="41" t="s">
        <v>25</v>
      </c>
      <c r="D101" s="41" t="s">
        <v>19</v>
      </c>
      <c r="E101" s="41" t="s">
        <v>26</v>
      </c>
      <c r="F101" s="73">
        <v>6</v>
      </c>
      <c r="G101" s="59" t="s">
        <v>20</v>
      </c>
      <c r="H101" s="60" t="s">
        <v>20</v>
      </c>
      <c r="I101" s="60" t="s">
        <v>20</v>
      </c>
      <c r="J101" s="42" cm="1">
        <f t="array" ref="J101">ROUND(INDEX(XCIA[Value], MATCH(1, (XCIA[Confidentiality]=Input!G101) * (XCIA[Integrity]=Input!H101)*(XCIA[Availability]=Input!I101),0)), 1)</f>
        <v>10</v>
      </c>
      <c r="K101" s="56" t="s">
        <v>22</v>
      </c>
      <c r="L101" s="43">
        <f>ROUND(VLOOKUP(K101,XPS[], 2, FALSE), 1)</f>
        <v>10</v>
      </c>
      <c r="M101" s="57" t="s">
        <v>32</v>
      </c>
      <c r="N101" s="44">
        <f>ROUND(VLOOKUP(M101,XSD[], 2, FALSE), 1)</f>
        <v>8</v>
      </c>
      <c r="O101" s="58" t="s">
        <v>37</v>
      </c>
      <c r="P101" s="49">
        <f>ROUND(VLOOKUP(O101,XHB[], 2, FALSE), 1)</f>
        <v>7.2</v>
      </c>
      <c r="Q101" s="71">
        <v>8</v>
      </c>
      <c r="R101" s="71">
        <v>8</v>
      </c>
      <c r="S101" s="71">
        <v>7</v>
      </c>
      <c r="T101" s="71">
        <v>6.6</v>
      </c>
    </row>
    <row r="102" spans="1:20" x14ac:dyDescent="0.25">
      <c r="A102" s="40">
        <v>100</v>
      </c>
      <c r="B102" s="41" t="s">
        <v>18</v>
      </c>
      <c r="C102" s="41" t="s">
        <v>22</v>
      </c>
      <c r="D102" s="41" t="s">
        <v>20</v>
      </c>
      <c r="E102" s="41" t="s">
        <v>26</v>
      </c>
      <c r="F102" s="73">
        <v>2.6</v>
      </c>
      <c r="G102" s="59" t="s">
        <v>20</v>
      </c>
      <c r="H102" s="60" t="s">
        <v>19</v>
      </c>
      <c r="I102" s="60" t="s">
        <v>20</v>
      </c>
      <c r="J102" s="42" cm="1">
        <f t="array" ref="J102">ROUND(INDEX(XCIA[Value], MATCH(1, (XCIA[Confidentiality]=Input!G11) * (XCIA[Integrity]=Input!H11)*(XCIA[Availability]=Input!I11),0)), 1)</f>
        <v>5</v>
      </c>
      <c r="K102" s="56" t="s">
        <v>30</v>
      </c>
      <c r="L102" s="43">
        <f>ROUND(VLOOKUP(K102,XPS[], 2, FALSE), 1)</f>
        <v>0</v>
      </c>
      <c r="M102" s="57" t="s">
        <v>23</v>
      </c>
      <c r="N102" s="44">
        <f>ROUND(VLOOKUP(M102,XSD[], 2, FALSE), 1)</f>
        <v>6.2</v>
      </c>
      <c r="O102" s="58" t="s">
        <v>28</v>
      </c>
      <c r="P102" s="49">
        <f>ROUND(VLOOKUP(O102,XHB[], 2, FALSE), 1)</f>
        <v>3.5</v>
      </c>
      <c r="Q102" s="71">
        <v>3.1</v>
      </c>
      <c r="R102" s="71">
        <v>0</v>
      </c>
      <c r="S102" s="71">
        <v>3.3</v>
      </c>
      <c r="T102" s="71">
        <v>2.8</v>
      </c>
    </row>
    <row r="103" spans="1:20" x14ac:dyDescent="0.25">
      <c r="A103" s="46">
        <v>101</v>
      </c>
      <c r="B103" s="41" t="s">
        <v>29</v>
      </c>
      <c r="C103" s="41" t="s">
        <v>20</v>
      </c>
      <c r="D103" s="41" t="s">
        <v>26</v>
      </c>
      <c r="E103" s="41" t="s">
        <v>26</v>
      </c>
      <c r="F103" s="73">
        <v>4.5999999999999996</v>
      </c>
      <c r="G103" s="59" t="s">
        <v>19</v>
      </c>
      <c r="H103" s="60" t="s">
        <v>26</v>
      </c>
      <c r="I103" s="60" t="s">
        <v>19</v>
      </c>
      <c r="J103" s="42" cm="1">
        <f t="array" ref="J103">ROUND(INDEX(XCIA[Value], MATCH(1, (XCIA[Confidentiality]=Input!G103) * (XCIA[Integrity]=Input!H103)*(XCIA[Availability]=Input!I103),0)), 1)</f>
        <v>3.3</v>
      </c>
      <c r="K103" s="56" t="s">
        <v>35</v>
      </c>
      <c r="L103" s="43">
        <f>ROUND(VLOOKUP(K103,XPS[], 2, FALSE), 1)</f>
        <v>8.5</v>
      </c>
      <c r="M103" s="57" t="s">
        <v>39</v>
      </c>
      <c r="N103" s="44">
        <f>ROUND(VLOOKUP(M103,XSD[], 2, FALSE), 1)</f>
        <v>3.5</v>
      </c>
      <c r="O103" s="58" t="s">
        <v>26</v>
      </c>
      <c r="P103" s="49">
        <f>ROUND(VLOOKUP(O103,XHB[], 2, FALSE), 1)</f>
        <v>0</v>
      </c>
      <c r="Q103" s="71">
        <v>3.9</v>
      </c>
      <c r="R103" s="71">
        <v>6.5</v>
      </c>
      <c r="S103" s="71">
        <v>4</v>
      </c>
      <c r="T103" s="71">
        <v>0</v>
      </c>
    </row>
    <row r="104" spans="1:20" x14ac:dyDescent="0.25">
      <c r="A104" s="46">
        <v>102</v>
      </c>
      <c r="B104" s="41" t="s">
        <v>34</v>
      </c>
      <c r="C104" s="41" t="s">
        <v>38</v>
      </c>
      <c r="D104" s="41" t="s">
        <v>19</v>
      </c>
      <c r="E104" s="41" t="s">
        <v>21</v>
      </c>
      <c r="F104" s="73">
        <v>1.1000000000000001</v>
      </c>
      <c r="G104" s="59" t="s">
        <v>19</v>
      </c>
      <c r="H104" s="60" t="s">
        <v>19</v>
      </c>
      <c r="I104" s="60" t="s">
        <v>20</v>
      </c>
      <c r="J104" s="42" cm="1">
        <f t="array" ref="J104">ROUND(INDEX(XCIA[Value], MATCH(1, (XCIA[Confidentiality]=Input!G104) * (XCIA[Integrity]=Input!H104)*(XCIA[Availability]=Input!I104),0)), 1)</f>
        <v>6.7</v>
      </c>
      <c r="K104" s="56" t="s">
        <v>35</v>
      </c>
      <c r="L104" s="43">
        <f>ROUND(VLOOKUP(K104,XPS[], 2, FALSE), 1)</f>
        <v>8.5</v>
      </c>
      <c r="M104" s="57" t="s">
        <v>23</v>
      </c>
      <c r="N104" s="44">
        <f>ROUND(VLOOKUP(M104,XSD[], 2, FALSE), 1)</f>
        <v>6.2</v>
      </c>
      <c r="O104" s="58" t="s">
        <v>28</v>
      </c>
      <c r="P104" s="49">
        <f>ROUND(VLOOKUP(O104,XHB[], 2, FALSE), 1)</f>
        <v>3.5</v>
      </c>
      <c r="Q104" s="71">
        <v>1.4</v>
      </c>
      <c r="R104" s="71">
        <v>1.5</v>
      </c>
      <c r="S104" s="71">
        <v>1.4</v>
      </c>
      <c r="T104" s="71">
        <v>1.2</v>
      </c>
    </row>
    <row r="105" spans="1:20" x14ac:dyDescent="0.25">
      <c r="A105" s="40">
        <v>103</v>
      </c>
      <c r="B105" s="41" t="s">
        <v>18</v>
      </c>
      <c r="C105" s="41" t="s">
        <v>19</v>
      </c>
      <c r="D105" s="41" t="s">
        <v>20</v>
      </c>
      <c r="E105" s="41" t="s">
        <v>21</v>
      </c>
      <c r="F105" s="73">
        <v>5.0999999999999996</v>
      </c>
      <c r="G105" s="59" t="s">
        <v>19</v>
      </c>
      <c r="H105" s="60" t="s">
        <v>19</v>
      </c>
      <c r="I105" s="60" t="s">
        <v>20</v>
      </c>
      <c r="J105" s="42" cm="1">
        <f t="array" ref="J105">ROUND(INDEX(XCIA[Value], MATCH(1, (XCIA[Confidentiality]=Input!G105) * (XCIA[Integrity]=Input!H105)*(XCIA[Availability]=Input!I105),0)), 1)</f>
        <v>6.7</v>
      </c>
      <c r="K105" s="56" t="s">
        <v>27</v>
      </c>
      <c r="L105" s="43">
        <f>ROUND(VLOOKUP(K105,XPS[], 2, FALSE), 1)</f>
        <v>3</v>
      </c>
      <c r="M105" s="57" t="s">
        <v>26</v>
      </c>
      <c r="N105" s="44">
        <f>ROUND(VLOOKUP(M105,XSD[], 2, FALSE), 1)</f>
        <v>0</v>
      </c>
      <c r="O105" s="58" t="s">
        <v>26</v>
      </c>
      <c r="P105" s="49">
        <f>ROUND(VLOOKUP(O105,XHB[], 2, FALSE), 1)</f>
        <v>0</v>
      </c>
      <c r="Q105" s="71">
        <v>5.9</v>
      </c>
      <c r="R105" s="71">
        <v>4</v>
      </c>
      <c r="S105" s="71">
        <v>0</v>
      </c>
      <c r="T105" s="71">
        <v>0</v>
      </c>
    </row>
    <row r="106" spans="1:20" x14ac:dyDescent="0.25">
      <c r="A106" s="40">
        <v>104</v>
      </c>
      <c r="B106" s="41" t="s">
        <v>33</v>
      </c>
      <c r="C106" s="41" t="s">
        <v>38</v>
      </c>
      <c r="D106" s="41" t="s">
        <v>20</v>
      </c>
      <c r="E106" s="41" t="s">
        <v>26</v>
      </c>
      <c r="F106" s="73">
        <v>0.5</v>
      </c>
      <c r="G106" s="59" t="s">
        <v>26</v>
      </c>
      <c r="H106" s="60" t="s">
        <v>19</v>
      </c>
      <c r="I106" s="60" t="s">
        <v>20</v>
      </c>
      <c r="J106" s="42" cm="1">
        <f t="array" ref="J106">ROUND(INDEX(XCIA[Value], MATCH(1, (XCIA[Confidentiality]=Input!G106) * (XCIA[Integrity]=Input!H106)*(XCIA[Availability]=Input!I106),0)), 1)</f>
        <v>6</v>
      </c>
      <c r="K106" s="56" t="s">
        <v>22</v>
      </c>
      <c r="L106" s="43">
        <f>ROUND(VLOOKUP(K106,XPS[], 2, FALSE), 1)</f>
        <v>10</v>
      </c>
      <c r="M106" s="57" t="s">
        <v>32</v>
      </c>
      <c r="N106" s="44">
        <f>ROUND(VLOOKUP(M106,XSD[], 2, FALSE), 1)</f>
        <v>8</v>
      </c>
      <c r="O106" s="58" t="s">
        <v>26</v>
      </c>
      <c r="P106" s="49">
        <f>ROUND(VLOOKUP(O106,XHB[], 2, FALSE), 1)</f>
        <v>0</v>
      </c>
      <c r="Q106" s="71">
        <v>0.8</v>
      </c>
      <c r="R106" s="71">
        <v>1</v>
      </c>
      <c r="S106" s="71">
        <v>0.9</v>
      </c>
      <c r="T106" s="71">
        <v>0</v>
      </c>
    </row>
    <row r="107" spans="1:20" x14ac:dyDescent="0.25">
      <c r="A107" s="45">
        <v>105</v>
      </c>
      <c r="B107" s="41" t="s">
        <v>29</v>
      </c>
      <c r="C107" s="41" t="s">
        <v>19</v>
      </c>
      <c r="D107" s="41" t="s">
        <v>19</v>
      </c>
      <c r="E107" s="41" t="s">
        <v>26</v>
      </c>
      <c r="F107" s="73">
        <v>5.2</v>
      </c>
      <c r="G107" s="59" t="s">
        <v>19</v>
      </c>
      <c r="H107" s="60" t="s">
        <v>26</v>
      </c>
      <c r="I107" s="60" t="s">
        <v>26</v>
      </c>
      <c r="J107" s="42" cm="1">
        <f t="array" ref="J107">ROUND(INDEX(XCIA[Value], MATCH(1, (XCIA[Confidentiality]=Input!G107) * (XCIA[Integrity]=Input!H107)*(XCIA[Availability]=Input!I107),0)), 1)</f>
        <v>1.7</v>
      </c>
      <c r="K107" s="56" t="s">
        <v>22</v>
      </c>
      <c r="L107" s="43">
        <f>ROUND(VLOOKUP(K107,XPS[], 2, FALSE), 1)</f>
        <v>10</v>
      </c>
      <c r="M107" s="57" t="s">
        <v>26</v>
      </c>
      <c r="N107" s="44">
        <f>ROUND(VLOOKUP(M107,XSD[], 2, FALSE), 1)</f>
        <v>0</v>
      </c>
      <c r="O107" s="58" t="s">
        <v>37</v>
      </c>
      <c r="P107" s="49">
        <f>ROUND(VLOOKUP(O107,XHB[], 2, FALSE), 1)</f>
        <v>7.2</v>
      </c>
      <c r="Q107" s="71">
        <v>3.5</v>
      </c>
      <c r="R107" s="71">
        <v>7.6</v>
      </c>
      <c r="S107" s="71">
        <v>0</v>
      </c>
      <c r="T107" s="71">
        <v>6.2</v>
      </c>
    </row>
    <row r="108" spans="1:20" x14ac:dyDescent="0.25">
      <c r="A108" s="40">
        <v>106</v>
      </c>
      <c r="B108" s="41" t="s">
        <v>34</v>
      </c>
      <c r="C108" s="41" t="s">
        <v>38</v>
      </c>
      <c r="D108" s="41" t="s">
        <v>19</v>
      </c>
      <c r="E108" s="41" t="s">
        <v>21</v>
      </c>
      <c r="F108" s="73">
        <v>1.1000000000000001</v>
      </c>
      <c r="G108" s="59" t="s">
        <v>20</v>
      </c>
      <c r="H108" s="60" t="s">
        <v>20</v>
      </c>
      <c r="I108" s="60" t="s">
        <v>20</v>
      </c>
      <c r="J108" s="42" cm="1">
        <f t="array" ref="J108">ROUND(INDEX(XCIA[Value], MATCH(1, (XCIA[Confidentiality]=Input!G108) * (XCIA[Integrity]=Input!H108)*(XCIA[Availability]=Input!I108),0)), 1)</f>
        <v>10</v>
      </c>
      <c r="K108" s="56" t="s">
        <v>22</v>
      </c>
      <c r="L108" s="43">
        <f>ROUND(VLOOKUP(K108,XPS[], 2, FALSE), 1)</f>
        <v>10</v>
      </c>
      <c r="M108" s="57" t="s">
        <v>23</v>
      </c>
      <c r="N108" s="44">
        <f>ROUND(VLOOKUP(M108,XSD[], 2, FALSE), 1)</f>
        <v>6.2</v>
      </c>
      <c r="O108" s="58" t="s">
        <v>24</v>
      </c>
      <c r="P108" s="49">
        <f>ROUND(VLOOKUP(O108,XHB[], 2, FALSE), 1)</f>
        <v>10</v>
      </c>
      <c r="Q108" s="71">
        <v>1.5</v>
      </c>
      <c r="R108" s="71">
        <v>1.5</v>
      </c>
      <c r="S108" s="71">
        <v>1.4</v>
      </c>
      <c r="T108" s="71">
        <v>1.5</v>
      </c>
    </row>
    <row r="109" spans="1:20" x14ac:dyDescent="0.25">
      <c r="A109" s="46">
        <v>107</v>
      </c>
      <c r="B109" s="41" t="s">
        <v>18</v>
      </c>
      <c r="C109" s="41" t="s">
        <v>19</v>
      </c>
      <c r="D109" s="41" t="s">
        <v>20</v>
      </c>
      <c r="E109" s="41" t="s">
        <v>21</v>
      </c>
      <c r="F109" s="73">
        <v>5.0999999999999996</v>
      </c>
      <c r="G109" s="59" t="s">
        <v>19</v>
      </c>
      <c r="H109" s="60" t="s">
        <v>26</v>
      </c>
      <c r="I109" s="60" t="s">
        <v>20</v>
      </c>
      <c r="J109" s="42" cm="1">
        <f t="array" ref="J109">ROUND(INDEX(XCIA[Value], MATCH(1, (XCIA[Confidentiality]=Input!G109) * (XCIA[Integrity]=Input!H109)*(XCIA[Availability]=Input!I109),0)), 1)</f>
        <v>5</v>
      </c>
      <c r="K109" s="56" t="s">
        <v>22</v>
      </c>
      <c r="L109" s="43">
        <f>ROUND(VLOOKUP(K109,XPS[], 2, FALSE), 1)</f>
        <v>10</v>
      </c>
      <c r="M109" s="57" t="s">
        <v>39</v>
      </c>
      <c r="N109" s="44">
        <f>ROUND(VLOOKUP(M109,XSD[], 2, FALSE), 1)</f>
        <v>3.5</v>
      </c>
      <c r="O109" s="58" t="s">
        <v>26</v>
      </c>
      <c r="P109" s="49">
        <f>ROUND(VLOOKUP(O109,XHB[], 2, FALSE), 1)</f>
        <v>0</v>
      </c>
      <c r="Q109" s="71">
        <v>5</v>
      </c>
      <c r="R109" s="71">
        <v>7.5</v>
      </c>
      <c r="S109" s="71">
        <v>4.3</v>
      </c>
      <c r="T109" s="71">
        <v>0</v>
      </c>
    </row>
    <row r="110" spans="1:20" x14ac:dyDescent="0.25">
      <c r="A110" s="46">
        <v>108</v>
      </c>
      <c r="B110" s="41" t="s">
        <v>18</v>
      </c>
      <c r="C110" s="41" t="s">
        <v>20</v>
      </c>
      <c r="D110" s="41" t="s">
        <v>19</v>
      </c>
      <c r="E110" s="41" t="s">
        <v>26</v>
      </c>
      <c r="F110" s="73">
        <v>5.2</v>
      </c>
      <c r="G110" s="59" t="s">
        <v>19</v>
      </c>
      <c r="H110" s="60" t="s">
        <v>19</v>
      </c>
      <c r="I110" s="60" t="s">
        <v>26</v>
      </c>
      <c r="J110" s="42" cm="1">
        <f t="array" ref="J110">ROUND(INDEX(XCIA[Value], MATCH(1, (XCIA[Confidentiality]=Input!G47) * (XCIA[Integrity]=Input!H47)*(XCIA[Availability]=Input!I47),0)), 1)</f>
        <v>5</v>
      </c>
      <c r="K110" s="56" t="s">
        <v>35</v>
      </c>
      <c r="L110" s="43">
        <f>ROUND(VLOOKUP(K110,XPS[], 2, FALSE), 1)</f>
        <v>8.5</v>
      </c>
      <c r="M110" s="57" t="s">
        <v>36</v>
      </c>
      <c r="N110" s="44">
        <f>ROUND(VLOOKUP(M110,XSD[], 2, FALSE), 1)</f>
        <v>10</v>
      </c>
      <c r="O110" s="58" t="s">
        <v>28</v>
      </c>
      <c r="P110" s="49">
        <f>ROUND(VLOOKUP(O110,XHB[], 2, FALSE), 1)</f>
        <v>3.5</v>
      </c>
      <c r="Q110" s="71">
        <v>5.0999999999999996</v>
      </c>
      <c r="R110" s="71">
        <v>6.8</v>
      </c>
      <c r="S110" s="71">
        <v>7.6</v>
      </c>
      <c r="T110" s="71">
        <v>4.3</v>
      </c>
    </row>
    <row r="111" spans="1:20" x14ac:dyDescent="0.25">
      <c r="A111" s="40">
        <v>109</v>
      </c>
      <c r="B111" s="41" t="s">
        <v>34</v>
      </c>
      <c r="C111" s="41" t="s">
        <v>20</v>
      </c>
      <c r="D111" s="41" t="s">
        <v>20</v>
      </c>
      <c r="E111" s="41" t="s">
        <v>21</v>
      </c>
      <c r="F111" s="73">
        <v>3</v>
      </c>
      <c r="G111" s="59" t="s">
        <v>19</v>
      </c>
      <c r="H111" s="60" t="s">
        <v>26</v>
      </c>
      <c r="I111" s="60" t="s">
        <v>26</v>
      </c>
      <c r="J111" s="42" cm="1">
        <f t="array" ref="J111">ROUND(INDEX(XCIA[Value], MATCH(1, (XCIA[Confidentiality]=Input!G111) * (XCIA[Integrity]=Input!H111)*(XCIA[Availability]=Input!I111),0)), 1)</f>
        <v>1.7</v>
      </c>
      <c r="K111" s="56" t="s">
        <v>35</v>
      </c>
      <c r="L111" s="43">
        <f>ROUND(VLOOKUP(K111,XPS[], 2, FALSE), 1)</f>
        <v>8.5</v>
      </c>
      <c r="M111" s="57" t="s">
        <v>32</v>
      </c>
      <c r="N111" s="44">
        <f>ROUND(VLOOKUP(M111,XSD[], 2, FALSE), 1)</f>
        <v>8</v>
      </c>
      <c r="O111" s="58" t="s">
        <v>24</v>
      </c>
      <c r="P111" s="49">
        <f>ROUND(VLOOKUP(O111,XHB[], 2, FALSE), 1)</f>
        <v>10</v>
      </c>
      <c r="Q111" s="71">
        <v>2.7</v>
      </c>
      <c r="R111" s="71">
        <v>4.0999999999999996</v>
      </c>
      <c r="S111" s="71">
        <v>4</v>
      </c>
      <c r="T111" s="71">
        <v>4.4000000000000004</v>
      </c>
    </row>
    <row r="112" spans="1:20" x14ac:dyDescent="0.25">
      <c r="A112" s="40">
        <v>110</v>
      </c>
      <c r="B112" s="41" t="s">
        <v>33</v>
      </c>
      <c r="C112" s="41" t="s">
        <v>30</v>
      </c>
      <c r="D112" s="41" t="s">
        <v>26</v>
      </c>
      <c r="E112" s="41" t="s">
        <v>21</v>
      </c>
      <c r="F112" s="73">
        <v>6</v>
      </c>
      <c r="G112" s="59" t="s">
        <v>20</v>
      </c>
      <c r="H112" s="60" t="s">
        <v>19</v>
      </c>
      <c r="I112" s="60" t="s">
        <v>26</v>
      </c>
      <c r="J112" s="42" cm="1">
        <f t="array" ref="J112">ROUND(INDEX(XCIA[Value], MATCH(1, (XCIA[Confidentiality]=Input!G112) * (XCIA[Integrity]=Input!H112)*(XCIA[Availability]=Input!I112),0)), 1)</f>
        <v>5</v>
      </c>
      <c r="K112" s="56" t="s">
        <v>30</v>
      </c>
      <c r="L112" s="43">
        <f>ROUND(VLOOKUP(K112,XPS[], 2, FALSE), 1)</f>
        <v>0</v>
      </c>
      <c r="M112" s="57" t="s">
        <v>26</v>
      </c>
      <c r="N112" s="44">
        <f>ROUND(VLOOKUP(M112,XSD[], 2, FALSE), 1)</f>
        <v>0</v>
      </c>
      <c r="O112" s="58" t="s">
        <v>26</v>
      </c>
      <c r="P112" s="49">
        <f>ROUND(VLOOKUP(O112,XHB[], 2, FALSE), 1)</f>
        <v>0</v>
      </c>
      <c r="Q112" s="71">
        <v>5.5</v>
      </c>
      <c r="R112" s="71">
        <v>0</v>
      </c>
      <c r="S112" s="71">
        <v>0</v>
      </c>
      <c r="T112" s="71">
        <v>0</v>
      </c>
    </row>
    <row r="113" spans="1:20" x14ac:dyDescent="0.25">
      <c r="A113" s="45">
        <v>111</v>
      </c>
      <c r="B113" s="41" t="s">
        <v>34</v>
      </c>
      <c r="C113" s="41" t="s">
        <v>25</v>
      </c>
      <c r="D113" s="41" t="s">
        <v>19</v>
      </c>
      <c r="E113" s="41" t="s">
        <v>26</v>
      </c>
      <c r="F113" s="73">
        <v>6</v>
      </c>
      <c r="G113" s="59" t="s">
        <v>26</v>
      </c>
      <c r="H113" s="60" t="s">
        <v>26</v>
      </c>
      <c r="I113" s="60" t="s">
        <v>19</v>
      </c>
      <c r="J113" s="42" cm="1">
        <f t="array" ref="J113">ROUND(INDEX(XCIA[Value], MATCH(1, (XCIA[Confidentiality]=Input!G113) * (XCIA[Integrity]=Input!H113)*(XCIA[Availability]=Input!I113),0)), 1)</f>
        <v>1.7</v>
      </c>
      <c r="K113" s="56" t="s">
        <v>22</v>
      </c>
      <c r="L113" s="43">
        <f>ROUND(VLOOKUP(K113,XPS[], 2, FALSE), 1)</f>
        <v>10</v>
      </c>
      <c r="M113" s="57" t="s">
        <v>36</v>
      </c>
      <c r="N113" s="44">
        <f>ROUND(VLOOKUP(M113,XSD[], 2, FALSE), 1)</f>
        <v>10</v>
      </c>
      <c r="O113" s="58" t="s">
        <v>28</v>
      </c>
      <c r="P113" s="49">
        <f>ROUND(VLOOKUP(O113,XHB[], 2, FALSE), 1)</f>
        <v>3.5</v>
      </c>
      <c r="Q113" s="71">
        <v>3.9</v>
      </c>
      <c r="R113" s="71">
        <v>8</v>
      </c>
      <c r="S113" s="71">
        <v>8</v>
      </c>
      <c r="T113" s="71">
        <v>4.8</v>
      </c>
    </row>
    <row r="114" spans="1:20" x14ac:dyDescent="0.25">
      <c r="A114" s="40">
        <v>112</v>
      </c>
      <c r="B114" s="41" t="s">
        <v>29</v>
      </c>
      <c r="C114" s="41" t="s">
        <v>25</v>
      </c>
      <c r="D114" s="41" t="s">
        <v>20</v>
      </c>
      <c r="E114" s="41" t="s">
        <v>26</v>
      </c>
      <c r="F114" s="73">
        <v>3.9</v>
      </c>
      <c r="G114" s="59" t="s">
        <v>19</v>
      </c>
      <c r="H114" s="60" t="s">
        <v>20</v>
      </c>
      <c r="I114" s="60" t="s">
        <v>19</v>
      </c>
      <c r="J114" s="42" cm="1">
        <f t="array" ref="J114">ROUND(INDEX(XCIA[Value], MATCH(1, (XCIA[Confidentiality]=Input!G114) * (XCIA[Integrity]=Input!H114)*(XCIA[Availability]=Input!I114),0)), 1)</f>
        <v>6.7</v>
      </c>
      <c r="K114" s="56" t="s">
        <v>27</v>
      </c>
      <c r="L114" s="43">
        <f>ROUND(VLOOKUP(K114,XPS[], 2, FALSE), 1)</f>
        <v>3</v>
      </c>
      <c r="M114" s="57" t="s">
        <v>23</v>
      </c>
      <c r="N114" s="44">
        <f>ROUND(VLOOKUP(M114,XSD[], 2, FALSE), 1)</f>
        <v>6.2</v>
      </c>
      <c r="O114" s="58" t="s">
        <v>28</v>
      </c>
      <c r="P114" s="49">
        <f>ROUND(VLOOKUP(O114,XHB[], 2, FALSE), 1)</f>
        <v>3.5</v>
      </c>
      <c r="Q114" s="71">
        <v>4.5</v>
      </c>
      <c r="R114" s="71">
        <v>3.7</v>
      </c>
      <c r="S114" s="71">
        <v>4.4000000000000004</v>
      </c>
      <c r="T114" s="71">
        <v>3.8</v>
      </c>
    </row>
    <row r="115" spans="1:20" x14ac:dyDescent="0.25">
      <c r="A115" s="46">
        <v>113</v>
      </c>
      <c r="B115" s="41" t="s">
        <v>33</v>
      </c>
      <c r="C115" s="41" t="s">
        <v>20</v>
      </c>
      <c r="D115" s="41" t="s">
        <v>20</v>
      </c>
      <c r="E115" s="41" t="s">
        <v>26</v>
      </c>
      <c r="F115" s="73">
        <v>2</v>
      </c>
      <c r="G115" s="59" t="s">
        <v>19</v>
      </c>
      <c r="H115" s="60" t="s">
        <v>20</v>
      </c>
      <c r="I115" s="60" t="s">
        <v>20</v>
      </c>
      <c r="J115" s="42" cm="1">
        <f t="array" ref="J115">ROUND(INDEX(XCIA[Value], MATCH(1, (XCIA[Confidentiality]=Input!G115) * (XCIA[Integrity]=Input!H115)*(XCIA[Availability]=Input!I115),0)), 1)</f>
        <v>8.3000000000000007</v>
      </c>
      <c r="K115" s="56" t="s">
        <v>22</v>
      </c>
      <c r="L115" s="43">
        <f>ROUND(VLOOKUP(K115,XPS[], 2, FALSE), 1)</f>
        <v>10</v>
      </c>
      <c r="M115" s="57" t="s">
        <v>39</v>
      </c>
      <c r="N115" s="44">
        <f>ROUND(VLOOKUP(M115,XSD[], 2, FALSE), 1)</f>
        <v>3.5</v>
      </c>
      <c r="O115" s="58" t="s">
        <v>26</v>
      </c>
      <c r="P115" s="49">
        <f>ROUND(VLOOKUP(O115,XHB[], 2, FALSE), 1)</f>
        <v>0</v>
      </c>
      <c r="Q115" s="71">
        <v>2.2999999999999998</v>
      </c>
      <c r="R115" s="71">
        <v>2.4</v>
      </c>
      <c r="S115" s="71">
        <v>2.1</v>
      </c>
      <c r="T115" s="71">
        <v>0</v>
      </c>
    </row>
    <row r="116" spans="1:20" x14ac:dyDescent="0.25">
      <c r="A116" s="46">
        <v>114</v>
      </c>
      <c r="B116" s="41" t="s">
        <v>29</v>
      </c>
      <c r="C116" s="41" t="s">
        <v>25</v>
      </c>
      <c r="D116" s="41" t="s">
        <v>26</v>
      </c>
      <c r="E116" s="41" t="s">
        <v>26</v>
      </c>
      <c r="F116" s="73">
        <v>5.8</v>
      </c>
      <c r="G116" s="59" t="s">
        <v>26</v>
      </c>
      <c r="H116" s="60" t="s">
        <v>26</v>
      </c>
      <c r="I116" s="60" t="s">
        <v>26</v>
      </c>
      <c r="J116" s="42" cm="1">
        <f t="array" ref="J116">ROUND(INDEX(XCIA[Value], MATCH(1, (XCIA[Confidentiality]=Input!G116) * (XCIA[Integrity]=Input!H116)*(XCIA[Availability]=Input!I116),0)), 1)</f>
        <v>0</v>
      </c>
      <c r="K116" s="56" t="s">
        <v>22</v>
      </c>
      <c r="L116" s="43">
        <f>ROUND(VLOOKUP(K116,XPS[], 2, FALSE), 1)</f>
        <v>10</v>
      </c>
      <c r="M116" s="57" t="s">
        <v>39</v>
      </c>
      <c r="N116" s="44">
        <f>ROUND(VLOOKUP(M116,XSD[], 2, FALSE), 1)</f>
        <v>3.5</v>
      </c>
      <c r="O116" s="58" t="s">
        <v>37</v>
      </c>
      <c r="P116" s="49">
        <f>ROUND(VLOOKUP(O116,XHB[], 2, FALSE), 1)</f>
        <v>7.2</v>
      </c>
      <c r="Q116" s="71">
        <v>0</v>
      </c>
      <c r="R116" s="71">
        <v>7.9</v>
      </c>
      <c r="S116" s="71">
        <v>4.7</v>
      </c>
      <c r="T116" s="71">
        <v>6.5</v>
      </c>
    </row>
    <row r="117" spans="1:20" x14ac:dyDescent="0.25">
      <c r="A117" s="40">
        <v>115</v>
      </c>
      <c r="B117" s="41" t="s">
        <v>18</v>
      </c>
      <c r="C117" s="41" t="s">
        <v>30</v>
      </c>
      <c r="D117" s="41" t="s">
        <v>20</v>
      </c>
      <c r="E117" s="41" t="s">
        <v>21</v>
      </c>
      <c r="F117" s="73">
        <v>5.6</v>
      </c>
      <c r="G117" s="59" t="s">
        <v>20</v>
      </c>
      <c r="H117" s="60" t="s">
        <v>20</v>
      </c>
      <c r="I117" s="60" t="s">
        <v>19</v>
      </c>
      <c r="J117" s="42" cm="1">
        <f t="array" ref="J117">ROUND(INDEX(XCIA[Value], MATCH(1, (XCIA[Confidentiality]=Input!G117) * (XCIA[Integrity]=Input!H117)*(XCIA[Availability]=Input!I117),0)), 1)</f>
        <v>8.3000000000000007</v>
      </c>
      <c r="K117" s="56" t="s">
        <v>22</v>
      </c>
      <c r="L117" s="43">
        <f>ROUND(VLOOKUP(K117,XPS[], 2, FALSE), 1)</f>
        <v>10</v>
      </c>
      <c r="M117" s="57" t="s">
        <v>39</v>
      </c>
      <c r="N117" s="44">
        <f>ROUND(VLOOKUP(M117,XSD[], 2, FALSE), 1)</f>
        <v>3.5</v>
      </c>
      <c r="O117" s="58" t="s">
        <v>26</v>
      </c>
      <c r="P117" s="49">
        <f>ROUND(VLOOKUP(O117,XHB[], 2, FALSE), 1)</f>
        <v>0</v>
      </c>
      <c r="Q117" s="71">
        <v>7</v>
      </c>
      <c r="R117" s="71">
        <v>7.8</v>
      </c>
      <c r="S117" s="71">
        <v>4.5</v>
      </c>
      <c r="T117" s="71">
        <v>0</v>
      </c>
    </row>
    <row r="118" spans="1:20" x14ac:dyDescent="0.25">
      <c r="A118" s="40">
        <v>116</v>
      </c>
      <c r="B118" s="41" t="s">
        <v>29</v>
      </c>
      <c r="C118" s="41" t="s">
        <v>30</v>
      </c>
      <c r="D118" s="41" t="s">
        <v>20</v>
      </c>
      <c r="E118" s="41" t="s">
        <v>26</v>
      </c>
      <c r="F118" s="73">
        <v>4.0999999999999996</v>
      </c>
      <c r="G118" s="59" t="s">
        <v>26</v>
      </c>
      <c r="H118" s="60" t="s">
        <v>26</v>
      </c>
      <c r="I118" s="60" t="s">
        <v>19</v>
      </c>
      <c r="J118" s="42" cm="1">
        <f t="array" ref="J118">ROUND(INDEX(XCIA[Value], MATCH(1, (XCIA[Confidentiality]=Input!G118) * (XCIA[Integrity]=Input!H118)*(XCIA[Availability]=Input!I118),0)), 1)</f>
        <v>1.7</v>
      </c>
      <c r="K118" s="56" t="s">
        <v>35</v>
      </c>
      <c r="L118" s="43">
        <f>ROUND(VLOOKUP(K118,XPS[], 2, FALSE), 1)</f>
        <v>8.5</v>
      </c>
      <c r="M118" s="57" t="s">
        <v>26</v>
      </c>
      <c r="N118" s="44">
        <f>ROUND(VLOOKUP(M118,XSD[], 2, FALSE), 1)</f>
        <v>0</v>
      </c>
      <c r="O118" s="58" t="s">
        <v>24</v>
      </c>
      <c r="P118" s="49">
        <f>ROUND(VLOOKUP(O118,XHB[], 2, FALSE), 1)</f>
        <v>10</v>
      </c>
      <c r="Q118" s="71">
        <v>2.9</v>
      </c>
      <c r="R118" s="71">
        <v>6.3</v>
      </c>
      <c r="S118" s="71">
        <v>0</v>
      </c>
      <c r="T118" s="71">
        <v>7</v>
      </c>
    </row>
    <row r="119" spans="1:20" x14ac:dyDescent="0.25">
      <c r="A119" s="45">
        <v>117</v>
      </c>
      <c r="B119" s="41" t="s">
        <v>33</v>
      </c>
      <c r="C119" s="41" t="s">
        <v>25</v>
      </c>
      <c r="D119" s="41" t="s">
        <v>20</v>
      </c>
      <c r="E119" s="41" t="s">
        <v>26</v>
      </c>
      <c r="F119" s="73">
        <v>3.2</v>
      </c>
      <c r="G119" s="59" t="s">
        <v>20</v>
      </c>
      <c r="H119" s="60" t="s">
        <v>20</v>
      </c>
      <c r="I119" s="60" t="s">
        <v>20</v>
      </c>
      <c r="J119" s="42" cm="1">
        <f t="array" ref="J119">ROUND(INDEX(XCIA[Value], MATCH(1, (XCIA[Confidentiality]=Input!G119) * (XCIA[Integrity]=Input!H119)*(XCIA[Availability]=Input!I119),0)), 1)</f>
        <v>10</v>
      </c>
      <c r="K119" s="56" t="s">
        <v>27</v>
      </c>
      <c r="L119" s="43">
        <f>ROUND(VLOOKUP(K119,XPS[], 2, FALSE), 1)</f>
        <v>3</v>
      </c>
      <c r="M119" s="57" t="s">
        <v>36</v>
      </c>
      <c r="N119" s="44">
        <f>ROUND(VLOOKUP(M119,XSD[], 2, FALSE), 1)</f>
        <v>10</v>
      </c>
      <c r="O119" s="58" t="s">
        <v>24</v>
      </c>
      <c r="P119" s="49">
        <f>ROUND(VLOOKUP(O119,XHB[], 2, FALSE), 1)</f>
        <v>10</v>
      </c>
      <c r="Q119" s="71">
        <v>4.5999999999999996</v>
      </c>
      <c r="R119" s="71">
        <v>3.2</v>
      </c>
      <c r="S119" s="71">
        <v>4.5999999999999996</v>
      </c>
      <c r="T119" s="71">
        <v>4.5999999999999996</v>
      </c>
    </row>
    <row r="120" spans="1:20" x14ac:dyDescent="0.25">
      <c r="A120" s="40">
        <v>118</v>
      </c>
      <c r="B120" s="41" t="s">
        <v>34</v>
      </c>
      <c r="C120" s="41" t="s">
        <v>25</v>
      </c>
      <c r="D120" s="41" t="s">
        <v>26</v>
      </c>
      <c r="E120" s="41" t="s">
        <v>21</v>
      </c>
      <c r="F120" s="73">
        <v>6.2</v>
      </c>
      <c r="G120" s="59" t="s">
        <v>26</v>
      </c>
      <c r="H120" s="60" t="s">
        <v>26</v>
      </c>
      <c r="I120" s="60" t="s">
        <v>26</v>
      </c>
      <c r="J120" s="42" cm="1">
        <f t="array" ref="J120">ROUND(INDEX(XCIA[Value], MATCH(1, (XCIA[Confidentiality]=Input!G120) * (XCIA[Integrity]=Input!H120)*(XCIA[Availability]=Input!I120),0)), 1)</f>
        <v>0</v>
      </c>
      <c r="K120" s="56" t="s">
        <v>31</v>
      </c>
      <c r="L120" s="43">
        <f>ROUND(VLOOKUP(K120,XPS[], 2, FALSE), 1)</f>
        <v>6.5</v>
      </c>
      <c r="M120" s="57" t="s">
        <v>39</v>
      </c>
      <c r="N120" s="44">
        <f>ROUND(VLOOKUP(M120,XSD[], 2, FALSE), 1)</f>
        <v>3.5</v>
      </c>
      <c r="O120" s="58" t="s">
        <v>26</v>
      </c>
      <c r="P120" s="49">
        <f>ROUND(VLOOKUP(O120,XHB[], 2, FALSE), 1)</f>
        <v>0</v>
      </c>
      <c r="Q120" s="71">
        <v>0</v>
      </c>
      <c r="R120" s="71">
        <v>6.3</v>
      </c>
      <c r="S120" s="71">
        <v>5.7</v>
      </c>
      <c r="T120" s="71">
        <v>0</v>
      </c>
    </row>
    <row r="121" spans="1:20" x14ac:dyDescent="0.25">
      <c r="A121" s="46">
        <v>119</v>
      </c>
      <c r="B121" s="41" t="s">
        <v>29</v>
      </c>
      <c r="C121" s="41" t="s">
        <v>30</v>
      </c>
      <c r="D121" s="41" t="s">
        <v>19</v>
      </c>
      <c r="E121" s="41" t="s">
        <v>26</v>
      </c>
      <c r="F121" s="73">
        <v>5.6</v>
      </c>
      <c r="G121" s="59" t="s">
        <v>19</v>
      </c>
      <c r="H121" s="60" t="s">
        <v>19</v>
      </c>
      <c r="I121" s="60" t="s">
        <v>19</v>
      </c>
      <c r="J121" s="42" cm="1">
        <f t="array" ref="J121">ROUND(INDEX(XCIA[Value], MATCH(1, (XCIA[Confidentiality]=Input!G121) * (XCIA[Integrity]=Input!H121)*(XCIA[Availability]=Input!I121),0)), 1)</f>
        <v>5</v>
      </c>
      <c r="K121" s="56" t="s">
        <v>31</v>
      </c>
      <c r="L121" s="43">
        <f>ROUND(VLOOKUP(K121,XPS[], 2, FALSE), 1)</f>
        <v>6.5</v>
      </c>
      <c r="M121" s="57" t="s">
        <v>26</v>
      </c>
      <c r="N121" s="44">
        <f>ROUND(VLOOKUP(M121,XSD[], 2, FALSE), 1)</f>
        <v>0</v>
      </c>
      <c r="O121" s="58" t="s">
        <v>24</v>
      </c>
      <c r="P121" s="49">
        <f>ROUND(VLOOKUP(O121,XHB[], 2, FALSE), 1)</f>
        <v>10</v>
      </c>
      <c r="Q121" s="71">
        <v>5.3</v>
      </c>
      <c r="R121" s="71">
        <v>6</v>
      </c>
      <c r="S121" s="71">
        <v>0</v>
      </c>
      <c r="T121" s="71">
        <v>7.8</v>
      </c>
    </row>
    <row r="122" spans="1:20" x14ac:dyDescent="0.25">
      <c r="A122" s="46">
        <v>120</v>
      </c>
      <c r="B122" s="41" t="s">
        <v>34</v>
      </c>
      <c r="C122" s="41" t="s">
        <v>30</v>
      </c>
      <c r="D122" s="41" t="s">
        <v>26</v>
      </c>
      <c r="E122" s="41" t="s">
        <v>21</v>
      </c>
      <c r="F122" s="73">
        <v>9.1999999999999993</v>
      </c>
      <c r="G122" s="59" t="s">
        <v>20</v>
      </c>
      <c r="H122" s="60" t="s">
        <v>19</v>
      </c>
      <c r="I122" s="60" t="s">
        <v>19</v>
      </c>
      <c r="J122" s="42" cm="1">
        <f t="array" ref="J122">ROUND(INDEX(XCIA[Value], MATCH(1, (XCIA[Confidentiality]=Input!G122) * (XCIA[Integrity]=Input!H122)*(XCIA[Availability]=Input!I122),0)), 1)</f>
        <v>6.7</v>
      </c>
      <c r="K122" s="56" t="s">
        <v>35</v>
      </c>
      <c r="L122" s="43">
        <f>ROUND(VLOOKUP(K122,XPS[], 2, FALSE), 1)</f>
        <v>8.5</v>
      </c>
      <c r="M122" s="57" t="s">
        <v>26</v>
      </c>
      <c r="N122" s="44">
        <f>ROUND(VLOOKUP(M122,XSD[], 2, FALSE), 1)</f>
        <v>0</v>
      </c>
      <c r="O122" s="58" t="s">
        <v>28</v>
      </c>
      <c r="P122" s="49">
        <f>ROUND(VLOOKUP(O122,XHB[], 2, FALSE), 1)</f>
        <v>3.5</v>
      </c>
      <c r="Q122" s="71">
        <v>9.1</v>
      </c>
      <c r="R122" s="71">
        <v>9.1999999999999993</v>
      </c>
      <c r="S122" s="71">
        <v>0</v>
      </c>
      <c r="T122" s="71">
        <v>8.9</v>
      </c>
    </row>
    <row r="123" spans="1:20" x14ac:dyDescent="0.25">
      <c r="A123" s="40">
        <v>121</v>
      </c>
      <c r="B123" s="41" t="s">
        <v>34</v>
      </c>
      <c r="C123" s="41" t="s">
        <v>22</v>
      </c>
      <c r="D123" s="41" t="s">
        <v>26</v>
      </c>
      <c r="E123" s="41" t="s">
        <v>26</v>
      </c>
      <c r="F123" s="73">
        <v>2.7</v>
      </c>
      <c r="G123" s="59" t="s">
        <v>19</v>
      </c>
      <c r="H123" s="60" t="s">
        <v>19</v>
      </c>
      <c r="I123" s="60" t="s">
        <v>26</v>
      </c>
      <c r="J123" s="42" cm="1">
        <f t="array" ref="J123">ROUND(INDEX(XCIA[Value], MATCH(1, (XCIA[Confidentiality]=Input!G123) * (XCIA[Integrity]=Input!H123)*(XCIA[Availability]=Input!I123),0)), 1)</f>
        <v>3.3</v>
      </c>
      <c r="K123" s="56" t="s">
        <v>35</v>
      </c>
      <c r="L123" s="43">
        <f>ROUND(VLOOKUP(K123,XPS[], 2, FALSE), 1)</f>
        <v>8.5</v>
      </c>
      <c r="M123" s="57" t="s">
        <v>26</v>
      </c>
      <c r="N123" s="44">
        <f>ROUND(VLOOKUP(M123,XSD[], 2, FALSE), 1)</f>
        <v>0</v>
      </c>
      <c r="O123" s="58" t="s">
        <v>26</v>
      </c>
      <c r="P123" s="49">
        <f>ROUND(VLOOKUP(O123,XHB[], 2, FALSE), 1)</f>
        <v>0</v>
      </c>
      <c r="Q123" s="71">
        <v>2.8</v>
      </c>
      <c r="R123" s="71">
        <v>3.9</v>
      </c>
      <c r="S123" s="71">
        <v>0</v>
      </c>
      <c r="T123" s="71">
        <v>0</v>
      </c>
    </row>
    <row r="124" spans="1:20" x14ac:dyDescent="0.25">
      <c r="A124" s="40">
        <v>122</v>
      </c>
      <c r="B124" s="41" t="s">
        <v>34</v>
      </c>
      <c r="C124" s="41" t="s">
        <v>30</v>
      </c>
      <c r="D124" s="41" t="s">
        <v>19</v>
      </c>
      <c r="E124" s="41" t="s">
        <v>26</v>
      </c>
      <c r="F124" s="73">
        <v>7</v>
      </c>
      <c r="G124" s="59" t="s">
        <v>20</v>
      </c>
      <c r="H124" s="60" t="s">
        <v>20</v>
      </c>
      <c r="I124" s="60" t="s">
        <v>20</v>
      </c>
      <c r="J124" s="42" cm="1">
        <f t="array" ref="J124">ROUND(INDEX(XCIA[Value], MATCH(1, (XCIA[Confidentiality]=Input!G124) * (XCIA[Integrity]=Input!H124)*(XCIA[Availability]=Input!I124),0)), 1)</f>
        <v>10</v>
      </c>
      <c r="K124" s="56" t="s">
        <v>31</v>
      </c>
      <c r="L124" s="43">
        <f>ROUND(VLOOKUP(K124,XPS[], 2, FALSE), 1)</f>
        <v>6.5</v>
      </c>
      <c r="M124" s="57" t="s">
        <v>26</v>
      </c>
      <c r="N124" s="44">
        <f>ROUND(VLOOKUP(M124,XSD[], 2, FALSE), 1)</f>
        <v>0</v>
      </c>
      <c r="O124" s="58" t="s">
        <v>26</v>
      </c>
      <c r="P124" s="49">
        <f>ROUND(VLOOKUP(O124,XHB[], 2, FALSE), 1)</f>
        <v>0</v>
      </c>
      <c r="Q124" s="71">
        <v>7.6</v>
      </c>
      <c r="R124" s="71">
        <v>6.9</v>
      </c>
      <c r="S124" s="71">
        <v>0</v>
      </c>
      <c r="T124" s="71">
        <v>0</v>
      </c>
    </row>
    <row r="125" spans="1:20" x14ac:dyDescent="0.25">
      <c r="A125" s="45">
        <v>123</v>
      </c>
      <c r="B125" s="41" t="s">
        <v>33</v>
      </c>
      <c r="C125" s="41" t="s">
        <v>22</v>
      </c>
      <c r="D125" s="41" t="s">
        <v>26</v>
      </c>
      <c r="E125" s="41" t="s">
        <v>26</v>
      </c>
      <c r="F125" s="73">
        <v>1.9</v>
      </c>
      <c r="G125" s="59" t="s">
        <v>19</v>
      </c>
      <c r="H125" s="60" t="s">
        <v>20</v>
      </c>
      <c r="I125" s="60" t="s">
        <v>19</v>
      </c>
      <c r="J125" s="42" cm="1">
        <f t="array" ref="J125">ROUND(INDEX(XCIA[Value], MATCH(1, (XCIA[Confidentiality]=Input!G125) * (XCIA[Integrity]=Input!H125)*(XCIA[Availability]=Input!I125),0)), 1)</f>
        <v>6.7</v>
      </c>
      <c r="K125" s="56" t="s">
        <v>22</v>
      </c>
      <c r="L125" s="43">
        <f>ROUND(VLOOKUP(K125,XPS[], 2, FALSE), 1)</f>
        <v>10</v>
      </c>
      <c r="M125" s="57" t="s">
        <v>32</v>
      </c>
      <c r="N125" s="44">
        <f>ROUND(VLOOKUP(M125,XSD[], 2, FALSE), 1)</f>
        <v>8</v>
      </c>
      <c r="O125" s="58" t="s">
        <v>37</v>
      </c>
      <c r="P125" s="49">
        <f>ROUND(VLOOKUP(O125,XHB[], 2, FALSE), 1)</f>
        <v>7.2</v>
      </c>
      <c r="Q125" s="71">
        <v>2.1</v>
      </c>
      <c r="R125" s="71">
        <v>2.2999999999999998</v>
      </c>
      <c r="S125" s="71">
        <v>2.2000000000000002</v>
      </c>
      <c r="T125" s="71">
        <v>2.2000000000000002</v>
      </c>
    </row>
    <row r="126" spans="1:20" x14ac:dyDescent="0.25">
      <c r="A126" s="40">
        <v>124</v>
      </c>
      <c r="B126" s="41" t="s">
        <v>34</v>
      </c>
      <c r="C126" s="41" t="s">
        <v>38</v>
      </c>
      <c r="D126" s="41" t="s">
        <v>26</v>
      </c>
      <c r="E126" s="41" t="s">
        <v>21</v>
      </c>
      <c r="F126" s="73">
        <v>1.3</v>
      </c>
      <c r="G126" s="59" t="s">
        <v>26</v>
      </c>
      <c r="H126" s="60" t="s">
        <v>20</v>
      </c>
      <c r="I126" s="60" t="s">
        <v>19</v>
      </c>
      <c r="J126" s="42" cm="1">
        <f t="array" ref="J126">ROUND(INDEX(XCIA[Value], MATCH(1, (XCIA[Confidentiality]=Input!G126) * (XCIA[Integrity]=Input!H126)*(XCIA[Availability]=Input!I126),0)), 1)</f>
        <v>5</v>
      </c>
      <c r="K126" s="56" t="s">
        <v>30</v>
      </c>
      <c r="L126" s="43">
        <f>ROUND(VLOOKUP(K126,XPS[], 2, FALSE), 1)</f>
        <v>0</v>
      </c>
      <c r="M126" s="57" t="s">
        <v>36</v>
      </c>
      <c r="N126" s="44">
        <f>ROUND(VLOOKUP(M126,XSD[], 2, FALSE), 1)</f>
        <v>10</v>
      </c>
      <c r="O126" s="58" t="s">
        <v>37</v>
      </c>
      <c r="P126" s="49">
        <f>ROUND(VLOOKUP(O126,XHB[], 2, FALSE), 1)</f>
        <v>7.2</v>
      </c>
      <c r="Q126" s="71">
        <v>1.5</v>
      </c>
      <c r="R126" s="71">
        <v>0</v>
      </c>
      <c r="S126" s="71">
        <v>1.7</v>
      </c>
      <c r="T126" s="71">
        <v>1.6</v>
      </c>
    </row>
    <row r="127" spans="1:20" x14ac:dyDescent="0.25">
      <c r="A127" s="46">
        <v>125</v>
      </c>
      <c r="B127" s="41" t="s">
        <v>34</v>
      </c>
      <c r="C127" s="41" t="s">
        <v>20</v>
      </c>
      <c r="D127" s="41" t="s">
        <v>26</v>
      </c>
      <c r="E127" s="41" t="s">
        <v>26</v>
      </c>
      <c r="F127" s="73">
        <v>6</v>
      </c>
      <c r="G127" s="59" t="s">
        <v>26</v>
      </c>
      <c r="H127" s="60" t="s">
        <v>26</v>
      </c>
      <c r="I127" s="60" t="s">
        <v>19</v>
      </c>
      <c r="J127" s="42" cm="1">
        <f t="array" ref="J127">ROUND(INDEX(XCIA[Value], MATCH(1, (XCIA[Confidentiality]=Input!G156) * (XCIA[Integrity]=Input!H156)*(XCIA[Availability]=Input!I156),0)), 1)</f>
        <v>5</v>
      </c>
      <c r="K127" s="56" t="s">
        <v>27</v>
      </c>
      <c r="L127" s="43">
        <f>ROUND(VLOOKUP(K127,XPS[], 2, FALSE), 1)</f>
        <v>3</v>
      </c>
      <c r="M127" s="57" t="s">
        <v>23</v>
      </c>
      <c r="N127" s="44">
        <f>ROUND(VLOOKUP(M127,XSD[], 2, FALSE), 1)</f>
        <v>6.2</v>
      </c>
      <c r="O127" s="58" t="s">
        <v>37</v>
      </c>
      <c r="P127" s="49">
        <f>ROUND(VLOOKUP(O127,XHB[], 2, FALSE), 1)</f>
        <v>7.2</v>
      </c>
      <c r="Q127" s="71">
        <v>5.5</v>
      </c>
      <c r="R127" s="71">
        <v>4.5</v>
      </c>
      <c r="S127" s="71">
        <v>6.1</v>
      </c>
      <c r="T127" s="71">
        <v>6.6</v>
      </c>
    </row>
    <row r="128" spans="1:20" x14ac:dyDescent="0.25">
      <c r="A128" s="46">
        <v>126</v>
      </c>
      <c r="B128" s="41" t="s">
        <v>29</v>
      </c>
      <c r="C128" s="41" t="s">
        <v>19</v>
      </c>
      <c r="D128" s="41" t="s">
        <v>26</v>
      </c>
      <c r="E128" s="41" t="s">
        <v>21</v>
      </c>
      <c r="F128" s="73">
        <v>6.2</v>
      </c>
      <c r="G128" s="59" t="s">
        <v>19</v>
      </c>
      <c r="H128" s="60" t="s">
        <v>26</v>
      </c>
      <c r="I128" s="60" t="s">
        <v>20</v>
      </c>
      <c r="J128" s="42" cm="1">
        <f t="array" ref="J128">ROUND(INDEX(XCIA[Value], MATCH(1, (XCIA[Confidentiality]=Input!G128) * (XCIA[Integrity]=Input!H128)*(XCIA[Availability]=Input!I128),0)), 1)</f>
        <v>5</v>
      </c>
      <c r="K128" s="56" t="s">
        <v>31</v>
      </c>
      <c r="L128" s="43">
        <f>ROUND(VLOOKUP(K128,XPS[], 2, FALSE), 1)</f>
        <v>6.5</v>
      </c>
      <c r="M128" s="57" t="s">
        <v>39</v>
      </c>
      <c r="N128" s="44">
        <f>ROUND(VLOOKUP(M128,XSD[], 2, FALSE), 1)</f>
        <v>3.5</v>
      </c>
      <c r="O128" s="58" t="s">
        <v>24</v>
      </c>
      <c r="P128" s="49">
        <f>ROUND(VLOOKUP(O128,XHB[], 2, FALSE), 1)</f>
        <v>10</v>
      </c>
      <c r="Q128" s="71">
        <v>6</v>
      </c>
      <c r="R128" s="71">
        <v>6.3</v>
      </c>
      <c r="S128" s="71">
        <v>5.7</v>
      </c>
      <c r="T128" s="71">
        <v>7</v>
      </c>
    </row>
    <row r="129" spans="1:20" x14ac:dyDescent="0.25">
      <c r="A129" s="40">
        <v>127</v>
      </c>
      <c r="B129" s="41" t="s">
        <v>34</v>
      </c>
      <c r="C129" s="41" t="s">
        <v>20</v>
      </c>
      <c r="D129" s="41" t="s">
        <v>26</v>
      </c>
      <c r="E129" s="41" t="s">
        <v>26</v>
      </c>
      <c r="F129" s="73">
        <v>6</v>
      </c>
      <c r="G129" s="59" t="s">
        <v>26</v>
      </c>
      <c r="H129" s="60" t="s">
        <v>19</v>
      </c>
      <c r="I129" s="60" t="s">
        <v>26</v>
      </c>
      <c r="J129" s="42" cm="1">
        <f t="array" ref="J129">ROUND(INDEX(XCIA[Value], MATCH(1, (XCIA[Confidentiality]=Input!G159) * (XCIA[Integrity]=Input!H159)*(XCIA[Availability]=Input!I159),0)), 1)</f>
        <v>6.7</v>
      </c>
      <c r="K129" s="56" t="s">
        <v>30</v>
      </c>
      <c r="L129" s="43">
        <f>ROUND(VLOOKUP(K129,XPS[], 2, FALSE), 1)</f>
        <v>0</v>
      </c>
      <c r="M129" s="57" t="s">
        <v>39</v>
      </c>
      <c r="N129" s="44">
        <f>ROUND(VLOOKUP(M129,XSD[], 2, FALSE), 1)</f>
        <v>3.5</v>
      </c>
      <c r="O129" s="58" t="s">
        <v>24</v>
      </c>
      <c r="P129" s="49">
        <f>ROUND(VLOOKUP(O129,XHB[], 2, FALSE), 1)</f>
        <v>10</v>
      </c>
      <c r="Q129" s="71">
        <v>6.3</v>
      </c>
      <c r="R129" s="71">
        <v>0</v>
      </c>
      <c r="S129" s="71">
        <v>4.8</v>
      </c>
      <c r="T129" s="71">
        <v>8</v>
      </c>
    </row>
    <row r="130" spans="1:20" x14ac:dyDescent="0.25">
      <c r="A130" s="40">
        <v>128</v>
      </c>
      <c r="B130" s="41" t="s">
        <v>34</v>
      </c>
      <c r="C130" s="41" t="s">
        <v>38</v>
      </c>
      <c r="D130" s="41" t="s">
        <v>20</v>
      </c>
      <c r="E130" s="41" t="s">
        <v>21</v>
      </c>
      <c r="F130" s="73">
        <v>1</v>
      </c>
      <c r="G130" s="59" t="s">
        <v>19</v>
      </c>
      <c r="H130" s="60" t="s">
        <v>20</v>
      </c>
      <c r="I130" s="60" t="s">
        <v>19</v>
      </c>
      <c r="J130" s="42" cm="1">
        <f t="array" ref="J130">ROUND(INDEX(XCIA[Value], MATCH(1, (XCIA[Confidentiality]=Input!G130) * (XCIA[Integrity]=Input!H130)*(XCIA[Availability]=Input!I130),0)), 1)</f>
        <v>6.7</v>
      </c>
      <c r="K130" s="56" t="s">
        <v>30</v>
      </c>
      <c r="L130" s="43">
        <f>ROUND(VLOOKUP(K130,XPS[], 2, FALSE), 1)</f>
        <v>0</v>
      </c>
      <c r="M130" s="57" t="s">
        <v>32</v>
      </c>
      <c r="N130" s="44">
        <f>ROUND(VLOOKUP(M130,XSD[], 2, FALSE), 1)</f>
        <v>8</v>
      </c>
      <c r="O130" s="58" t="s">
        <v>28</v>
      </c>
      <c r="P130" s="49">
        <f>ROUND(VLOOKUP(O130,XHB[], 2, FALSE), 1)</f>
        <v>3.5</v>
      </c>
      <c r="Q130" s="71">
        <v>1.3</v>
      </c>
      <c r="R130" s="71">
        <v>0</v>
      </c>
      <c r="S130" s="71">
        <v>1.4</v>
      </c>
      <c r="T130" s="71">
        <v>1.1000000000000001</v>
      </c>
    </row>
    <row r="131" spans="1:20" x14ac:dyDescent="0.25">
      <c r="A131" s="45">
        <v>129</v>
      </c>
      <c r="B131" s="41" t="s">
        <v>33</v>
      </c>
      <c r="C131" s="41" t="s">
        <v>19</v>
      </c>
      <c r="D131" s="41" t="s">
        <v>20</v>
      </c>
      <c r="E131" s="41" t="s">
        <v>26</v>
      </c>
      <c r="F131" s="73">
        <v>3</v>
      </c>
      <c r="G131" s="59" t="s">
        <v>20</v>
      </c>
      <c r="H131" s="60" t="s">
        <v>20</v>
      </c>
      <c r="I131" s="60" t="s">
        <v>20</v>
      </c>
      <c r="J131" s="42" cm="1">
        <f t="array" ref="J131">ROUND(INDEX(XCIA[Value], MATCH(1, (XCIA[Confidentiality]=Input!G131) * (XCIA[Integrity]=Input!H131)*(XCIA[Availability]=Input!I131),0)), 1)</f>
        <v>10</v>
      </c>
      <c r="K131" s="56" t="s">
        <v>27</v>
      </c>
      <c r="L131" s="43">
        <f>ROUND(VLOOKUP(K131,XPS[], 2, FALSE), 1)</f>
        <v>3</v>
      </c>
      <c r="M131" s="57" t="s">
        <v>23</v>
      </c>
      <c r="N131" s="44">
        <f>ROUND(VLOOKUP(M131,XSD[], 2, FALSE), 1)</f>
        <v>6.2</v>
      </c>
      <c r="O131" s="58" t="s">
        <v>37</v>
      </c>
      <c r="P131" s="49">
        <f>ROUND(VLOOKUP(O131,XHB[], 2, FALSE), 1)</f>
        <v>7.2</v>
      </c>
      <c r="Q131" s="71">
        <v>4.4000000000000004</v>
      </c>
      <c r="R131" s="71">
        <v>3</v>
      </c>
      <c r="S131" s="71">
        <v>3.6</v>
      </c>
      <c r="T131" s="71">
        <v>3.8</v>
      </c>
    </row>
    <row r="132" spans="1:20" x14ac:dyDescent="0.25">
      <c r="A132" s="40">
        <v>130</v>
      </c>
      <c r="B132" s="41" t="s">
        <v>34</v>
      </c>
      <c r="C132" s="41" t="s">
        <v>20</v>
      </c>
      <c r="D132" s="41" t="s">
        <v>19</v>
      </c>
      <c r="E132" s="41" t="s">
        <v>26</v>
      </c>
      <c r="F132" s="73">
        <v>4.8</v>
      </c>
      <c r="G132" s="59" t="s">
        <v>19</v>
      </c>
      <c r="H132" s="60" t="s">
        <v>19</v>
      </c>
      <c r="I132" s="60" t="s">
        <v>26</v>
      </c>
      <c r="J132" s="42" cm="1">
        <f t="array" ref="J132">ROUND(INDEX(XCIA[Value], MATCH(1, (XCIA[Confidentiality]=Input!G132) * (XCIA[Integrity]=Input!H132)*(XCIA[Availability]=Input!I132),0)), 1)</f>
        <v>3.3</v>
      </c>
      <c r="K132" s="56" t="s">
        <v>35</v>
      </c>
      <c r="L132" s="43">
        <f>ROUND(VLOOKUP(K132,XPS[], 2, FALSE), 1)</f>
        <v>8.5</v>
      </c>
      <c r="M132" s="57" t="s">
        <v>26</v>
      </c>
      <c r="N132" s="44">
        <f>ROUND(VLOOKUP(M132,XSD[], 2, FALSE), 1)</f>
        <v>0</v>
      </c>
      <c r="O132" s="58" t="s">
        <v>28</v>
      </c>
      <c r="P132" s="49">
        <f>ROUND(VLOOKUP(O132,XHB[], 2, FALSE), 1)</f>
        <v>3.5</v>
      </c>
      <c r="Q132" s="71">
        <v>4</v>
      </c>
      <c r="R132" s="71">
        <v>6.7</v>
      </c>
      <c r="S132" s="71">
        <v>0</v>
      </c>
      <c r="T132" s="71">
        <v>4.2</v>
      </c>
    </row>
    <row r="133" spans="1:20" x14ac:dyDescent="0.25">
      <c r="A133" s="46">
        <v>131</v>
      </c>
      <c r="B133" s="41" t="s">
        <v>18</v>
      </c>
      <c r="C133" s="41" t="s">
        <v>22</v>
      </c>
      <c r="D133" s="41" t="s">
        <v>20</v>
      </c>
      <c r="E133" s="41" t="s">
        <v>26</v>
      </c>
      <c r="F133" s="73">
        <v>2.6</v>
      </c>
      <c r="G133" s="59" t="s">
        <v>26</v>
      </c>
      <c r="H133" s="60" t="s">
        <v>20</v>
      </c>
      <c r="I133" s="60" t="s">
        <v>20</v>
      </c>
      <c r="J133" s="42" cm="1">
        <f t="array" ref="J133">ROUND(INDEX(XCIA[Value], MATCH(1, (XCIA[Confidentiality]=Input!G20) * (XCIA[Integrity]=Input!H20)*(XCIA[Availability]=Input!I20),0)), 1)</f>
        <v>3.3</v>
      </c>
      <c r="K133" s="56" t="s">
        <v>22</v>
      </c>
      <c r="L133" s="43">
        <f>ROUND(VLOOKUP(K133,XPS[], 2, FALSE), 1)</f>
        <v>10</v>
      </c>
      <c r="M133" s="57" t="s">
        <v>32</v>
      </c>
      <c r="N133" s="44">
        <f>ROUND(VLOOKUP(M133,XSD[], 2, FALSE), 1)</f>
        <v>8</v>
      </c>
      <c r="O133" s="58" t="s">
        <v>37</v>
      </c>
      <c r="P133" s="49">
        <f>ROUND(VLOOKUP(O133,XHB[], 2, FALSE), 1)</f>
        <v>7.2</v>
      </c>
      <c r="Q133" s="71">
        <v>2.7</v>
      </c>
      <c r="R133" s="71">
        <v>4.0999999999999996</v>
      </c>
      <c r="S133" s="71">
        <v>3.7</v>
      </c>
      <c r="T133" s="71">
        <v>3.5</v>
      </c>
    </row>
    <row r="134" spans="1:20" x14ac:dyDescent="0.25">
      <c r="A134" s="46">
        <v>132</v>
      </c>
      <c r="B134" s="41" t="s">
        <v>29</v>
      </c>
      <c r="C134" s="41" t="s">
        <v>20</v>
      </c>
      <c r="D134" s="41" t="s">
        <v>20</v>
      </c>
      <c r="E134" s="41" t="s">
        <v>26</v>
      </c>
      <c r="F134" s="73">
        <v>2.7</v>
      </c>
      <c r="G134" s="59" t="s">
        <v>20</v>
      </c>
      <c r="H134" s="60" t="s">
        <v>20</v>
      </c>
      <c r="I134" s="60" t="s">
        <v>19</v>
      </c>
      <c r="J134" s="42" cm="1">
        <f t="array" ref="J134">ROUND(INDEX(XCIA[Value], MATCH(1, (XCIA[Confidentiality]=Input!G134) * (XCIA[Integrity]=Input!H134)*(XCIA[Availability]=Input!I134),0)), 1)</f>
        <v>8.3000000000000007</v>
      </c>
      <c r="K134" s="56" t="s">
        <v>31</v>
      </c>
      <c r="L134" s="43">
        <f>ROUND(VLOOKUP(K134,XPS[], 2, FALSE), 1)</f>
        <v>6.5</v>
      </c>
      <c r="M134" s="57" t="s">
        <v>39</v>
      </c>
      <c r="N134" s="44">
        <f>ROUND(VLOOKUP(M134,XSD[], 2, FALSE), 1)</f>
        <v>3.5</v>
      </c>
      <c r="O134" s="58" t="s">
        <v>28</v>
      </c>
      <c r="P134" s="49">
        <f>ROUND(VLOOKUP(O134,XHB[], 2, FALSE), 1)</f>
        <v>3.5</v>
      </c>
      <c r="Q134" s="71">
        <v>3.8</v>
      </c>
      <c r="R134" s="71">
        <v>3.5</v>
      </c>
      <c r="S134" s="71">
        <v>2.9</v>
      </c>
      <c r="T134" s="71">
        <v>2.9</v>
      </c>
    </row>
    <row r="135" spans="1:20" x14ac:dyDescent="0.25">
      <c r="A135" s="40">
        <v>133</v>
      </c>
      <c r="B135" s="41" t="s">
        <v>34</v>
      </c>
      <c r="C135" s="41" t="s">
        <v>38</v>
      </c>
      <c r="D135" s="41" t="s">
        <v>20</v>
      </c>
      <c r="E135" s="41" t="s">
        <v>21</v>
      </c>
      <c r="F135" s="73">
        <v>1</v>
      </c>
      <c r="G135" s="59" t="s">
        <v>19</v>
      </c>
      <c r="H135" s="60" t="s">
        <v>19</v>
      </c>
      <c r="I135" s="60" t="s">
        <v>20</v>
      </c>
      <c r="J135" s="42" cm="1">
        <f t="array" ref="J135">ROUND(INDEX(XCIA[Value], MATCH(1, (XCIA[Confidentiality]=Input!G135) * (XCIA[Integrity]=Input!H135)*(XCIA[Availability]=Input!I135),0)), 1)</f>
        <v>6.7</v>
      </c>
      <c r="K135" s="56" t="s">
        <v>30</v>
      </c>
      <c r="L135" s="43">
        <f>ROUND(VLOOKUP(K135,XPS[], 2, FALSE), 1)</f>
        <v>0</v>
      </c>
      <c r="M135" s="57" t="s">
        <v>23</v>
      </c>
      <c r="N135" s="44">
        <f>ROUND(VLOOKUP(M135,XSD[], 2, FALSE), 1)</f>
        <v>6.2</v>
      </c>
      <c r="O135" s="58" t="s">
        <v>37</v>
      </c>
      <c r="P135" s="49">
        <f>ROUND(VLOOKUP(O135,XHB[], 2, FALSE), 1)</f>
        <v>7.2</v>
      </c>
      <c r="Q135" s="71">
        <v>1.3</v>
      </c>
      <c r="R135" s="71">
        <v>0</v>
      </c>
      <c r="S135" s="71">
        <v>1.3</v>
      </c>
      <c r="T135" s="71">
        <v>1.3</v>
      </c>
    </row>
    <row r="136" spans="1:20" x14ac:dyDescent="0.25">
      <c r="A136" s="40">
        <v>134</v>
      </c>
      <c r="B136" s="41" t="s">
        <v>18</v>
      </c>
      <c r="C136" s="41" t="s">
        <v>38</v>
      </c>
      <c r="D136" s="41" t="s">
        <v>20</v>
      </c>
      <c r="E136" s="41" t="s">
        <v>26</v>
      </c>
      <c r="F136" s="73">
        <v>1.4</v>
      </c>
      <c r="G136" s="59" t="s">
        <v>20</v>
      </c>
      <c r="H136" s="60" t="s">
        <v>20</v>
      </c>
      <c r="I136" s="60" t="s">
        <v>26</v>
      </c>
      <c r="J136" s="42" cm="1">
        <f t="array" ref="J136">ROUND(INDEX(XCIA[Value], MATCH(1, (XCIA[Confidentiality]=Input!G18) * (XCIA[Integrity]=Input!H18)*(XCIA[Availability]=Input!I18),0)), 1)</f>
        <v>6.7</v>
      </c>
      <c r="K136" s="56" t="s">
        <v>35</v>
      </c>
      <c r="L136" s="43">
        <f>ROUND(VLOOKUP(K136,XPS[], 2, FALSE), 1)</f>
        <v>8.5</v>
      </c>
      <c r="M136" s="57" t="s">
        <v>23</v>
      </c>
      <c r="N136" s="44">
        <f>ROUND(VLOOKUP(M136,XSD[], 2, FALSE), 1)</f>
        <v>6.2</v>
      </c>
      <c r="O136" s="58" t="s">
        <v>26</v>
      </c>
      <c r="P136" s="49">
        <f>ROUND(VLOOKUP(O136,XHB[], 2, FALSE), 1)</f>
        <v>0</v>
      </c>
      <c r="Q136" s="71">
        <v>1.7</v>
      </c>
      <c r="R136" s="71">
        <v>1.8</v>
      </c>
      <c r="S136" s="71">
        <v>1.6</v>
      </c>
      <c r="T136" s="71">
        <v>0</v>
      </c>
    </row>
    <row r="137" spans="1:20" x14ac:dyDescent="0.25">
      <c r="A137" s="45">
        <v>135</v>
      </c>
      <c r="B137" s="41" t="s">
        <v>18</v>
      </c>
      <c r="C137" s="41" t="s">
        <v>20</v>
      </c>
      <c r="D137" s="41" t="s">
        <v>26</v>
      </c>
      <c r="E137" s="41" t="s">
        <v>21</v>
      </c>
      <c r="F137" s="73">
        <v>5.4</v>
      </c>
      <c r="G137" s="59" t="s">
        <v>20</v>
      </c>
      <c r="H137" s="60" t="s">
        <v>19</v>
      </c>
      <c r="I137" s="60" t="s">
        <v>26</v>
      </c>
      <c r="J137" s="42" cm="1">
        <f t="array" ref="J137">ROUND(INDEX(XCIA[Value], MATCH(1, (XCIA[Confidentiality]=Input!G137) * (XCIA[Integrity]=Input!H137)*(XCIA[Availability]=Input!I137),0)), 1)</f>
        <v>5</v>
      </c>
      <c r="K137" s="56" t="s">
        <v>22</v>
      </c>
      <c r="L137" s="43">
        <f>ROUND(VLOOKUP(K137,XPS[], 2, FALSE), 1)</f>
        <v>10</v>
      </c>
      <c r="M137" s="57" t="s">
        <v>39</v>
      </c>
      <c r="N137" s="44">
        <f>ROUND(VLOOKUP(M137,XSD[], 2, FALSE), 1)</f>
        <v>3.5</v>
      </c>
      <c r="O137" s="58" t="s">
        <v>37</v>
      </c>
      <c r="P137" s="49">
        <f>ROUND(VLOOKUP(O137,XHB[], 2, FALSE), 1)</f>
        <v>7.2</v>
      </c>
      <c r="Q137" s="71">
        <v>5.2</v>
      </c>
      <c r="R137" s="71">
        <v>7.7</v>
      </c>
      <c r="S137" s="71">
        <v>4.5</v>
      </c>
      <c r="T137" s="71">
        <v>6.3</v>
      </c>
    </row>
    <row r="138" spans="1:20" x14ac:dyDescent="0.25">
      <c r="A138" s="40">
        <v>136</v>
      </c>
      <c r="B138" s="41" t="s">
        <v>18</v>
      </c>
      <c r="C138" s="41" t="s">
        <v>30</v>
      </c>
      <c r="D138" s="41" t="s">
        <v>20</v>
      </c>
      <c r="E138" s="41" t="s">
        <v>21</v>
      </c>
      <c r="F138" s="73">
        <v>5.6</v>
      </c>
      <c r="G138" s="59" t="s">
        <v>26</v>
      </c>
      <c r="H138" s="60" t="s">
        <v>20</v>
      </c>
      <c r="I138" s="60" t="s">
        <v>26</v>
      </c>
      <c r="J138" s="42" cm="1">
        <f t="array" ref="J138">ROUND(INDEX(XCIA[Value], MATCH(1, (XCIA[Confidentiality]=Input!G138) * (XCIA[Integrity]=Input!H138)*(XCIA[Availability]=Input!I138),0)), 1)</f>
        <v>3.3</v>
      </c>
      <c r="K138" s="56" t="s">
        <v>22</v>
      </c>
      <c r="L138" s="43">
        <f>ROUND(VLOOKUP(K138,XPS[], 2, FALSE), 1)</f>
        <v>10</v>
      </c>
      <c r="M138" s="57" t="s">
        <v>36</v>
      </c>
      <c r="N138" s="44">
        <f>ROUND(VLOOKUP(M138,XSD[], 2, FALSE), 1)</f>
        <v>10</v>
      </c>
      <c r="O138" s="58" t="s">
        <v>37</v>
      </c>
      <c r="P138" s="49">
        <f>ROUND(VLOOKUP(O138,XHB[], 2, FALSE), 1)</f>
        <v>7.2</v>
      </c>
      <c r="Q138" s="71">
        <v>4.4000000000000004</v>
      </c>
      <c r="R138" s="71">
        <v>7.8</v>
      </c>
      <c r="S138" s="71">
        <v>7.8</v>
      </c>
      <c r="T138" s="71">
        <v>6.4</v>
      </c>
    </row>
    <row r="139" spans="1:20" x14ac:dyDescent="0.25">
      <c r="A139" s="46">
        <v>137</v>
      </c>
      <c r="B139" s="41" t="s">
        <v>29</v>
      </c>
      <c r="C139" s="41" t="s">
        <v>30</v>
      </c>
      <c r="D139" s="41" t="s">
        <v>26</v>
      </c>
      <c r="E139" s="41" t="s">
        <v>21</v>
      </c>
      <c r="F139" s="73">
        <v>7</v>
      </c>
      <c r="G139" s="59" t="s">
        <v>26</v>
      </c>
      <c r="H139" s="60" t="s">
        <v>19</v>
      </c>
      <c r="I139" s="60" t="s">
        <v>20</v>
      </c>
      <c r="J139" s="42" cm="1">
        <f t="array" ref="J139">ROUND(INDEX(XCIA[Value], MATCH(1, (XCIA[Confidentiality]=Input!G139) * (XCIA[Integrity]=Input!H139)*(XCIA[Availability]=Input!I139),0)), 1)</f>
        <v>6</v>
      </c>
      <c r="K139" s="56" t="s">
        <v>31</v>
      </c>
      <c r="L139" s="43">
        <f>ROUND(VLOOKUP(K139,XPS[], 2, FALSE), 1)</f>
        <v>6.5</v>
      </c>
      <c r="M139" s="57" t="s">
        <v>32</v>
      </c>
      <c r="N139" s="44">
        <f>ROUND(VLOOKUP(M139,XSD[], 2, FALSE), 1)</f>
        <v>8</v>
      </c>
      <c r="O139" s="58" t="s">
        <v>24</v>
      </c>
      <c r="P139" s="49">
        <f>ROUND(VLOOKUP(O139,XHB[], 2, FALSE), 1)</f>
        <v>10</v>
      </c>
      <c r="Q139" s="71">
        <v>6.8</v>
      </c>
      <c r="R139" s="71">
        <v>6.9</v>
      </c>
      <c r="S139" s="71">
        <v>7.2</v>
      </c>
      <c r="T139" s="71">
        <v>7.6</v>
      </c>
    </row>
    <row r="140" spans="1:20" x14ac:dyDescent="0.25">
      <c r="A140" s="46">
        <v>138</v>
      </c>
      <c r="B140" s="41" t="s">
        <v>33</v>
      </c>
      <c r="C140" s="41" t="s">
        <v>25</v>
      </c>
      <c r="D140" s="41" t="s">
        <v>19</v>
      </c>
      <c r="E140" s="41" t="s">
        <v>21</v>
      </c>
      <c r="F140" s="73">
        <v>3</v>
      </c>
      <c r="G140" s="59" t="s">
        <v>20</v>
      </c>
      <c r="H140" s="60" t="s">
        <v>19</v>
      </c>
      <c r="I140" s="60" t="s">
        <v>20</v>
      </c>
      <c r="J140" s="42" cm="1">
        <f t="array" ref="J140">ROUND(INDEX(XCIA[Value], MATCH(1, (XCIA[Confidentiality]=Input!G140) * (XCIA[Integrity]=Input!H140)*(XCIA[Availability]=Input!I140),0)), 1)</f>
        <v>8.3000000000000007</v>
      </c>
      <c r="K140" s="56" t="s">
        <v>30</v>
      </c>
      <c r="L140" s="43">
        <f>ROUND(VLOOKUP(K140,XPS[], 2, FALSE), 1)</f>
        <v>0</v>
      </c>
      <c r="M140" s="57" t="s">
        <v>36</v>
      </c>
      <c r="N140" s="44">
        <f>ROUND(VLOOKUP(M140,XSD[], 2, FALSE), 1)</f>
        <v>10</v>
      </c>
      <c r="O140" s="58" t="s">
        <v>26</v>
      </c>
      <c r="P140" s="49">
        <f>ROUND(VLOOKUP(O140,XHB[], 2, FALSE), 1)</f>
        <v>0</v>
      </c>
      <c r="Q140" s="71">
        <v>4.0999999999999996</v>
      </c>
      <c r="R140" s="71">
        <v>0</v>
      </c>
      <c r="S140" s="71">
        <v>4.4000000000000004</v>
      </c>
      <c r="T140" s="71">
        <v>0</v>
      </c>
    </row>
    <row r="141" spans="1:20" x14ac:dyDescent="0.25">
      <c r="A141" s="40">
        <v>139</v>
      </c>
      <c r="B141" s="41" t="s">
        <v>18</v>
      </c>
      <c r="C141" s="41" t="s">
        <v>20</v>
      </c>
      <c r="D141" s="41" t="s">
        <v>19</v>
      </c>
      <c r="E141" s="41" t="s">
        <v>26</v>
      </c>
      <c r="F141" s="73">
        <v>5.2</v>
      </c>
      <c r="G141" s="59" t="s">
        <v>19</v>
      </c>
      <c r="H141" s="60" t="s">
        <v>20</v>
      </c>
      <c r="I141" s="60" t="s">
        <v>26</v>
      </c>
      <c r="J141" s="42" cm="1">
        <f t="array" ref="J141">ROUND(INDEX(XCIA[Value], MATCH(1, (XCIA[Confidentiality]=Input!G71) * (XCIA[Integrity]=Input!H71)*(XCIA[Availability]=Input!I71),0)), 1)</f>
        <v>6.7</v>
      </c>
      <c r="K141" s="56" t="s">
        <v>31</v>
      </c>
      <c r="L141" s="43">
        <f>ROUND(VLOOKUP(K141,XPS[], 2, FALSE), 1)</f>
        <v>6.5</v>
      </c>
      <c r="M141" s="57" t="s">
        <v>39</v>
      </c>
      <c r="N141" s="44">
        <f>ROUND(VLOOKUP(M141,XSD[], 2, FALSE), 1)</f>
        <v>3.5</v>
      </c>
      <c r="O141" s="58" t="s">
        <v>37</v>
      </c>
      <c r="P141" s="49">
        <f>ROUND(VLOOKUP(O141,XHB[], 2, FALSE), 1)</f>
        <v>7.2</v>
      </c>
      <c r="Q141" s="71">
        <v>6</v>
      </c>
      <c r="R141" s="71">
        <v>5.8</v>
      </c>
      <c r="S141" s="71">
        <v>4.3</v>
      </c>
      <c r="T141" s="71">
        <v>6.2</v>
      </c>
    </row>
    <row r="142" spans="1:20" x14ac:dyDescent="0.25">
      <c r="A142" s="40">
        <v>140</v>
      </c>
      <c r="B142" s="41" t="s">
        <v>33</v>
      </c>
      <c r="C142" s="41" t="s">
        <v>30</v>
      </c>
      <c r="D142" s="41" t="s">
        <v>19</v>
      </c>
      <c r="E142" s="41" t="s">
        <v>21</v>
      </c>
      <c r="F142" s="73">
        <v>4.8</v>
      </c>
      <c r="G142" s="59" t="s">
        <v>26</v>
      </c>
      <c r="H142" s="60" t="s">
        <v>19</v>
      </c>
      <c r="I142" s="60" t="s">
        <v>20</v>
      </c>
      <c r="J142" s="42" cm="1">
        <f t="array" ref="J142">ROUND(INDEX(XCIA[Value], MATCH(1, (XCIA[Confidentiality]=Input!G142) * (XCIA[Integrity]=Input!H142)*(XCIA[Availability]=Input!I142),0)), 1)</f>
        <v>6</v>
      </c>
      <c r="K142" s="56" t="s">
        <v>22</v>
      </c>
      <c r="L142" s="43">
        <f>ROUND(VLOOKUP(K142,XPS[], 2, FALSE), 1)</f>
        <v>10</v>
      </c>
      <c r="M142" s="57" t="s">
        <v>36</v>
      </c>
      <c r="N142" s="44">
        <f>ROUND(VLOOKUP(M142,XSD[], 2, FALSE), 1)</f>
        <v>10</v>
      </c>
      <c r="O142" s="58" t="s">
        <v>26</v>
      </c>
      <c r="P142" s="49">
        <f>ROUND(VLOOKUP(O142,XHB[], 2, FALSE), 1)</f>
        <v>0</v>
      </c>
      <c r="Q142" s="71">
        <v>5.4</v>
      </c>
      <c r="R142" s="71">
        <v>7.4</v>
      </c>
      <c r="S142" s="71">
        <v>7.4</v>
      </c>
      <c r="T142" s="71">
        <v>0</v>
      </c>
    </row>
    <row r="143" spans="1:20" x14ac:dyDescent="0.25">
      <c r="A143" s="45">
        <v>141</v>
      </c>
      <c r="B143" s="41" t="s">
        <v>29</v>
      </c>
      <c r="C143" s="41" t="s">
        <v>22</v>
      </c>
      <c r="D143" s="41" t="s">
        <v>26</v>
      </c>
      <c r="E143" s="41" t="s">
        <v>21</v>
      </c>
      <c r="F143" s="73">
        <v>1.9</v>
      </c>
      <c r="G143" s="59" t="s">
        <v>20</v>
      </c>
      <c r="H143" s="60" t="s">
        <v>20</v>
      </c>
      <c r="I143" s="60" t="s">
        <v>20</v>
      </c>
      <c r="J143" s="42" cm="1">
        <f t="array" ref="J143">ROUND(INDEX(XCIA[Value], MATCH(1, (XCIA[Confidentiality]=Input!G143) * (XCIA[Integrity]=Input!H143)*(XCIA[Availability]=Input!I143),0)), 1)</f>
        <v>10</v>
      </c>
      <c r="K143" s="56" t="s">
        <v>27</v>
      </c>
      <c r="L143" s="43">
        <f>ROUND(VLOOKUP(K143,XPS[], 2, FALSE), 1)</f>
        <v>3</v>
      </c>
      <c r="M143" s="57" t="s">
        <v>26</v>
      </c>
      <c r="N143" s="44">
        <f>ROUND(VLOOKUP(M143,XSD[], 2, FALSE), 1)</f>
        <v>0</v>
      </c>
      <c r="O143" s="58" t="s">
        <v>28</v>
      </c>
      <c r="P143" s="49">
        <f>ROUND(VLOOKUP(O143,XHB[], 2, FALSE), 1)</f>
        <v>3.5</v>
      </c>
      <c r="Q143" s="71">
        <v>2.2999999999999998</v>
      </c>
      <c r="R143" s="71">
        <v>2</v>
      </c>
      <c r="S143" s="71">
        <v>0</v>
      </c>
      <c r="T143" s="71">
        <v>2</v>
      </c>
    </row>
    <row r="144" spans="1:20" x14ac:dyDescent="0.25">
      <c r="A144" s="40">
        <v>142</v>
      </c>
      <c r="B144" s="41" t="s">
        <v>18</v>
      </c>
      <c r="C144" s="41" t="s">
        <v>38</v>
      </c>
      <c r="D144" s="41" t="s">
        <v>20</v>
      </c>
      <c r="E144" s="41" t="s">
        <v>26</v>
      </c>
      <c r="F144" s="73">
        <v>1.4</v>
      </c>
      <c r="G144" s="59" t="s">
        <v>20</v>
      </c>
      <c r="H144" s="60" t="s">
        <v>20</v>
      </c>
      <c r="I144" s="60" t="s">
        <v>19</v>
      </c>
      <c r="J144" s="42" cm="1">
        <f t="array" ref="J144">ROUND(INDEX(XCIA[Value], MATCH(1, (XCIA[Confidentiality]=Input!G102) * (XCIA[Integrity]=Input!H102)*(XCIA[Availability]=Input!I102),0)), 1)</f>
        <v>8.3000000000000007</v>
      </c>
      <c r="K144" s="56" t="s">
        <v>31</v>
      </c>
      <c r="L144" s="43">
        <f>ROUND(VLOOKUP(K144,XPS[], 2, FALSE), 1)</f>
        <v>6.5</v>
      </c>
      <c r="M144" s="57" t="s">
        <v>23</v>
      </c>
      <c r="N144" s="44">
        <f>ROUND(VLOOKUP(M144,XSD[], 2, FALSE), 1)</f>
        <v>6.2</v>
      </c>
      <c r="O144" s="58" t="s">
        <v>28</v>
      </c>
      <c r="P144" s="49">
        <f>ROUND(VLOOKUP(O144,XHB[], 2, FALSE), 1)</f>
        <v>3.5</v>
      </c>
      <c r="Q144" s="71">
        <v>1.7</v>
      </c>
      <c r="R144" s="71">
        <v>1.7</v>
      </c>
      <c r="S144" s="71">
        <v>1.6</v>
      </c>
      <c r="T144" s="71">
        <v>1.5</v>
      </c>
    </row>
    <row r="145" spans="1:20" x14ac:dyDescent="0.25">
      <c r="A145" s="46">
        <v>143</v>
      </c>
      <c r="B145" s="41" t="s">
        <v>33</v>
      </c>
      <c r="C145" s="41" t="s">
        <v>38</v>
      </c>
      <c r="D145" s="41" t="s">
        <v>20</v>
      </c>
      <c r="E145" s="41" t="s">
        <v>26</v>
      </c>
      <c r="F145" s="73">
        <v>0.5</v>
      </c>
      <c r="G145" s="59" t="s">
        <v>20</v>
      </c>
      <c r="H145" s="60" t="s">
        <v>26</v>
      </c>
      <c r="I145" s="60" t="s">
        <v>20</v>
      </c>
      <c r="J145" s="42" cm="1">
        <f t="array" ref="J145">ROUND(INDEX(XCIA[Value], MATCH(1, (XCIA[Confidentiality]=Input!G145) * (XCIA[Integrity]=Input!H145)*(XCIA[Availability]=Input!I145),0)), 1)</f>
        <v>6.7</v>
      </c>
      <c r="K145" s="56" t="s">
        <v>30</v>
      </c>
      <c r="L145" s="43">
        <f>ROUND(VLOOKUP(K145,XPS[], 2, FALSE), 1)</f>
        <v>0</v>
      </c>
      <c r="M145" s="57" t="s">
        <v>36</v>
      </c>
      <c r="N145" s="44">
        <f>ROUND(VLOOKUP(M145,XSD[], 2, FALSE), 1)</f>
        <v>10</v>
      </c>
      <c r="O145" s="58" t="s">
        <v>24</v>
      </c>
      <c r="P145" s="49">
        <f>ROUND(VLOOKUP(O145,XHB[], 2, FALSE), 1)</f>
        <v>10</v>
      </c>
      <c r="Q145" s="71">
        <v>0.8</v>
      </c>
      <c r="R145" s="71">
        <v>0</v>
      </c>
      <c r="S145" s="71">
        <v>1</v>
      </c>
      <c r="T145" s="71">
        <v>1</v>
      </c>
    </row>
    <row r="146" spans="1:20" x14ac:dyDescent="0.25">
      <c r="A146" s="46">
        <v>144</v>
      </c>
      <c r="B146" s="41" t="s">
        <v>18</v>
      </c>
      <c r="C146" s="41" t="s">
        <v>22</v>
      </c>
      <c r="D146" s="41" t="s">
        <v>19</v>
      </c>
      <c r="E146" s="41" t="s">
        <v>26</v>
      </c>
      <c r="F146" s="73">
        <v>2.7</v>
      </c>
      <c r="G146" s="59" t="s">
        <v>20</v>
      </c>
      <c r="H146" s="60" t="s">
        <v>20</v>
      </c>
      <c r="I146" s="60" t="s">
        <v>19</v>
      </c>
      <c r="J146" s="42" cm="1">
        <f t="array" ref="J146">ROUND(INDEX(XCIA[Value], MATCH(1, (XCIA[Confidentiality]=Input!G40) * (XCIA[Integrity]=Input!H40)*(XCIA[Availability]=Input!I40),0)), 1)</f>
        <v>5</v>
      </c>
      <c r="K146" s="56" t="s">
        <v>35</v>
      </c>
      <c r="L146" s="43">
        <f>ROUND(VLOOKUP(K146,XPS[], 2, FALSE), 1)</f>
        <v>8.5</v>
      </c>
      <c r="M146" s="57" t="s">
        <v>32</v>
      </c>
      <c r="N146" s="44">
        <f>ROUND(VLOOKUP(M146,XSD[], 2, FALSE), 1)</f>
        <v>8</v>
      </c>
      <c r="O146" s="58" t="s">
        <v>26</v>
      </c>
      <c r="P146" s="49">
        <f>ROUND(VLOOKUP(O146,XHB[], 2, FALSE), 1)</f>
        <v>0</v>
      </c>
      <c r="Q146" s="71">
        <v>3.2</v>
      </c>
      <c r="R146" s="71">
        <v>3.9</v>
      </c>
      <c r="S146" s="71">
        <v>3.8</v>
      </c>
      <c r="T146" s="71">
        <v>0</v>
      </c>
    </row>
    <row r="147" spans="1:20" x14ac:dyDescent="0.25">
      <c r="A147" s="40">
        <v>145</v>
      </c>
      <c r="B147" s="41" t="s">
        <v>34</v>
      </c>
      <c r="C147" s="41" t="s">
        <v>20</v>
      </c>
      <c r="D147" s="41" t="s">
        <v>26</v>
      </c>
      <c r="E147" s="41" t="s">
        <v>26</v>
      </c>
      <c r="F147" s="73">
        <v>6</v>
      </c>
      <c r="G147" s="59" t="s">
        <v>19</v>
      </c>
      <c r="H147" s="60" t="s">
        <v>20</v>
      </c>
      <c r="I147" s="60" t="s">
        <v>19</v>
      </c>
      <c r="J147" s="42" cm="1">
        <f t="array" ref="J147">ROUND(INDEX(XCIA[Value], MATCH(1, (XCIA[Confidentiality]=Input!G83) * (XCIA[Integrity]=Input!H83)*(XCIA[Availability]=Input!I83),0)), 1)</f>
        <v>3.3</v>
      </c>
      <c r="K147" s="56" t="s">
        <v>35</v>
      </c>
      <c r="L147" s="43">
        <f>ROUND(VLOOKUP(K147,XPS[], 2, FALSE), 1)</f>
        <v>8.5</v>
      </c>
      <c r="M147" s="57" t="s">
        <v>26</v>
      </c>
      <c r="N147" s="44">
        <f>ROUND(VLOOKUP(M147,XSD[], 2, FALSE), 1)</f>
        <v>0</v>
      </c>
      <c r="O147" s="58" t="s">
        <v>24</v>
      </c>
      <c r="P147" s="49">
        <f>ROUND(VLOOKUP(O147,XHB[], 2, FALSE), 1)</f>
        <v>10</v>
      </c>
      <c r="Q147" s="71">
        <v>4.7</v>
      </c>
      <c r="R147" s="71">
        <v>7.2</v>
      </c>
      <c r="S147" s="71">
        <v>0</v>
      </c>
      <c r="T147" s="71">
        <v>8</v>
      </c>
    </row>
    <row r="148" spans="1:20" x14ac:dyDescent="0.25">
      <c r="A148" s="40">
        <v>146</v>
      </c>
      <c r="B148" s="41" t="s">
        <v>34</v>
      </c>
      <c r="C148" s="41" t="s">
        <v>30</v>
      </c>
      <c r="D148" s="41" t="s">
        <v>19</v>
      </c>
      <c r="E148" s="41" t="s">
        <v>26</v>
      </c>
      <c r="F148" s="73">
        <v>7</v>
      </c>
      <c r="G148" s="59" t="s">
        <v>20</v>
      </c>
      <c r="H148" s="60" t="s">
        <v>19</v>
      </c>
      <c r="I148" s="60" t="s">
        <v>26</v>
      </c>
      <c r="J148" s="42" cm="1">
        <f t="array" ref="J148">ROUND(INDEX(XCIA[Value], MATCH(1, (XCIA[Confidentiality]=Input!G148) * (XCIA[Integrity]=Input!H148)*(XCIA[Availability]=Input!I148),0)), 1)</f>
        <v>5</v>
      </c>
      <c r="K148" s="56" t="s">
        <v>31</v>
      </c>
      <c r="L148" s="43">
        <f>ROUND(VLOOKUP(K148,XPS[], 2, FALSE), 1)</f>
        <v>6.5</v>
      </c>
      <c r="M148" s="57" t="s">
        <v>26</v>
      </c>
      <c r="N148" s="44">
        <f>ROUND(VLOOKUP(M148,XSD[], 2, FALSE), 1)</f>
        <v>0</v>
      </c>
      <c r="O148" s="58" t="s">
        <v>37</v>
      </c>
      <c r="P148" s="49">
        <f>ROUND(VLOOKUP(O148,XHB[], 2, FALSE), 1)</f>
        <v>7.2</v>
      </c>
      <c r="Q148" s="71">
        <v>6.6</v>
      </c>
      <c r="R148" s="71">
        <v>6.9</v>
      </c>
      <c r="S148" s="71">
        <v>0</v>
      </c>
      <c r="T148" s="71">
        <v>7</v>
      </c>
    </row>
    <row r="149" spans="1:20" x14ac:dyDescent="0.25">
      <c r="A149" s="45">
        <v>147</v>
      </c>
      <c r="B149" s="41" t="s">
        <v>33</v>
      </c>
      <c r="C149" s="41" t="s">
        <v>20</v>
      </c>
      <c r="D149" s="41" t="s">
        <v>26</v>
      </c>
      <c r="E149" s="41" t="s">
        <v>26</v>
      </c>
      <c r="F149" s="73">
        <v>4</v>
      </c>
      <c r="G149" s="59" t="s">
        <v>19</v>
      </c>
      <c r="H149" s="60" t="s">
        <v>26</v>
      </c>
      <c r="I149" s="60" t="s">
        <v>26</v>
      </c>
      <c r="J149" s="42" cm="1">
        <f t="array" ref="J149">ROUND(INDEX(XCIA[Value], MATCH(1, (XCIA[Confidentiality]=Input!G149) * (XCIA[Integrity]=Input!H149)*(XCIA[Availability]=Input!I149),0)), 1)</f>
        <v>1.7</v>
      </c>
      <c r="K149" s="56" t="s">
        <v>22</v>
      </c>
      <c r="L149" s="43">
        <f>ROUND(VLOOKUP(K149,XPS[], 2, FALSE), 1)</f>
        <v>10</v>
      </c>
      <c r="M149" s="57" t="s">
        <v>36</v>
      </c>
      <c r="N149" s="44">
        <f>ROUND(VLOOKUP(M149,XSD[], 2, FALSE), 1)</f>
        <v>10</v>
      </c>
      <c r="O149" s="58" t="s">
        <v>24</v>
      </c>
      <c r="P149" s="49">
        <f>ROUND(VLOOKUP(O149,XHB[], 2, FALSE), 1)</f>
        <v>10</v>
      </c>
      <c r="Q149" s="71">
        <v>3.5</v>
      </c>
      <c r="R149" s="71">
        <v>5.2</v>
      </c>
      <c r="S149" s="71">
        <v>5.2</v>
      </c>
      <c r="T149" s="71">
        <v>5.2</v>
      </c>
    </row>
    <row r="150" spans="1:20" x14ac:dyDescent="0.25">
      <c r="A150" s="40">
        <v>148</v>
      </c>
      <c r="B150" s="41" t="s">
        <v>33</v>
      </c>
      <c r="C150" s="41" t="s">
        <v>20</v>
      </c>
      <c r="D150" s="41" t="s">
        <v>20</v>
      </c>
      <c r="E150" s="41" t="s">
        <v>21</v>
      </c>
      <c r="F150" s="73">
        <v>1.1000000000000001</v>
      </c>
      <c r="G150" s="59" t="s">
        <v>19</v>
      </c>
      <c r="H150" s="60" t="s">
        <v>19</v>
      </c>
      <c r="I150" s="60" t="s">
        <v>26</v>
      </c>
      <c r="J150" s="42" cm="1">
        <f t="array" ref="J150">ROUND(INDEX(XCIA[Value], MATCH(1, (XCIA[Confidentiality]=Input!G150) * (XCIA[Integrity]=Input!H150)*(XCIA[Availability]=Input!I150),0)), 1)</f>
        <v>3.3</v>
      </c>
      <c r="K150" s="56" t="s">
        <v>30</v>
      </c>
      <c r="L150" s="43">
        <f>ROUND(VLOOKUP(K150,XPS[], 2, FALSE), 1)</f>
        <v>0</v>
      </c>
      <c r="M150" s="57" t="s">
        <v>23</v>
      </c>
      <c r="N150" s="44">
        <f>ROUND(VLOOKUP(M150,XSD[], 2, FALSE), 1)</f>
        <v>6.2</v>
      </c>
      <c r="O150" s="58" t="s">
        <v>28</v>
      </c>
      <c r="P150" s="49">
        <f>ROUND(VLOOKUP(O150,XHB[], 2, FALSE), 1)</f>
        <v>3.5</v>
      </c>
      <c r="Q150" s="71">
        <v>1.2</v>
      </c>
      <c r="R150" s="71">
        <v>0</v>
      </c>
      <c r="S150" s="71">
        <v>1.4</v>
      </c>
      <c r="T150" s="71">
        <v>1.2</v>
      </c>
    </row>
    <row r="151" spans="1:20" x14ac:dyDescent="0.25">
      <c r="A151" s="46">
        <v>149</v>
      </c>
      <c r="B151" s="41" t="s">
        <v>33</v>
      </c>
      <c r="C151" s="41" t="s">
        <v>22</v>
      </c>
      <c r="D151" s="41" t="s">
        <v>26</v>
      </c>
      <c r="E151" s="41" t="s">
        <v>26</v>
      </c>
      <c r="F151" s="73">
        <v>1.9</v>
      </c>
      <c r="G151" s="59" t="s">
        <v>26</v>
      </c>
      <c r="H151" s="60" t="s">
        <v>26</v>
      </c>
      <c r="I151" s="60" t="s">
        <v>19</v>
      </c>
      <c r="J151" s="42" cm="1">
        <f t="array" ref="J151">ROUND(INDEX(XCIA[Value], MATCH(1, (XCIA[Confidentiality]=Input!G151) * (XCIA[Integrity]=Input!H151)*(XCIA[Availability]=Input!I151),0)), 1)</f>
        <v>1.7</v>
      </c>
      <c r="K151" s="56" t="s">
        <v>27</v>
      </c>
      <c r="L151" s="43">
        <f>ROUND(VLOOKUP(K151,XPS[], 2, FALSE), 1)</f>
        <v>3</v>
      </c>
      <c r="M151" s="57" t="s">
        <v>36</v>
      </c>
      <c r="N151" s="44">
        <f>ROUND(VLOOKUP(M151,XSD[], 2, FALSE), 1)</f>
        <v>10</v>
      </c>
      <c r="O151" s="58" t="s">
        <v>28</v>
      </c>
      <c r="P151" s="49">
        <f>ROUND(VLOOKUP(O151,XHB[], 2, FALSE), 1)</f>
        <v>3.5</v>
      </c>
      <c r="Q151" s="71">
        <v>1.9</v>
      </c>
      <c r="R151" s="71">
        <v>2</v>
      </c>
      <c r="S151" s="71">
        <v>2.2999999999999998</v>
      </c>
      <c r="T151" s="71">
        <v>2</v>
      </c>
    </row>
    <row r="152" spans="1:20" x14ac:dyDescent="0.25">
      <c r="A152" s="46">
        <v>150</v>
      </c>
      <c r="B152" s="41" t="s">
        <v>29</v>
      </c>
      <c r="C152" s="41" t="s">
        <v>22</v>
      </c>
      <c r="D152" s="41" t="s">
        <v>19</v>
      </c>
      <c r="E152" s="41" t="s">
        <v>21</v>
      </c>
      <c r="F152" s="73">
        <v>1.8</v>
      </c>
      <c r="G152" s="59" t="s">
        <v>26</v>
      </c>
      <c r="H152" s="60" t="s">
        <v>26</v>
      </c>
      <c r="I152" s="60" t="s">
        <v>19</v>
      </c>
      <c r="J152" s="42" cm="1">
        <f t="array" ref="J152">ROUND(INDEX(XCIA[Value], MATCH(1, (XCIA[Confidentiality]=Input!G152) * (XCIA[Integrity]=Input!H152)*(XCIA[Availability]=Input!I152),0)), 1)</f>
        <v>1.7</v>
      </c>
      <c r="K152" s="56" t="s">
        <v>35</v>
      </c>
      <c r="L152" s="43">
        <f>ROUND(VLOOKUP(K152,XPS[], 2, FALSE), 1)</f>
        <v>8.5</v>
      </c>
      <c r="M152" s="57" t="s">
        <v>26</v>
      </c>
      <c r="N152" s="44">
        <f>ROUND(VLOOKUP(M152,XSD[], 2, FALSE), 1)</f>
        <v>0</v>
      </c>
      <c r="O152" s="58" t="s">
        <v>26</v>
      </c>
      <c r="P152" s="49">
        <f>ROUND(VLOOKUP(O152,XHB[], 2, FALSE), 1)</f>
        <v>0</v>
      </c>
      <c r="Q152" s="71">
        <v>1.8</v>
      </c>
      <c r="R152" s="71">
        <v>2.1</v>
      </c>
      <c r="S152" s="71">
        <v>0</v>
      </c>
      <c r="T152" s="71">
        <v>0</v>
      </c>
    </row>
    <row r="153" spans="1:20" x14ac:dyDescent="0.25">
      <c r="A153" s="40">
        <v>151</v>
      </c>
      <c r="B153" s="41" t="s">
        <v>29</v>
      </c>
      <c r="C153" s="41" t="s">
        <v>30</v>
      </c>
      <c r="D153" s="41" t="s">
        <v>20</v>
      </c>
      <c r="E153" s="41" t="s">
        <v>21</v>
      </c>
      <c r="F153" s="73">
        <v>3.9</v>
      </c>
      <c r="G153" s="59" t="s">
        <v>26</v>
      </c>
      <c r="H153" s="60" t="s">
        <v>20</v>
      </c>
      <c r="I153" s="60" t="s">
        <v>26</v>
      </c>
      <c r="J153" s="42" cm="1">
        <f t="array" ref="J153">ROUND(INDEX(XCIA[Value], MATCH(1, (XCIA[Confidentiality]=Input!G153) * (XCIA[Integrity]=Input!H153)*(XCIA[Availability]=Input!I153),0)), 1)</f>
        <v>3.3</v>
      </c>
      <c r="K153" s="56" t="s">
        <v>22</v>
      </c>
      <c r="L153" s="43">
        <f>ROUND(VLOOKUP(K153,XPS[], 2, FALSE), 1)</f>
        <v>10</v>
      </c>
      <c r="M153" s="57" t="s">
        <v>32</v>
      </c>
      <c r="N153" s="44">
        <f>ROUND(VLOOKUP(M153,XSD[], 2, FALSE), 1)</f>
        <v>8</v>
      </c>
      <c r="O153" s="58" t="s">
        <v>26</v>
      </c>
      <c r="P153" s="49">
        <f>ROUND(VLOOKUP(O153,XHB[], 2, FALSE), 1)</f>
        <v>0</v>
      </c>
      <c r="Q153" s="71">
        <v>3.8</v>
      </c>
      <c r="R153" s="71">
        <v>5.0999999999999996</v>
      </c>
      <c r="S153" s="71">
        <v>4.7</v>
      </c>
      <c r="T153" s="71">
        <v>0</v>
      </c>
    </row>
    <row r="154" spans="1:20" x14ac:dyDescent="0.25">
      <c r="A154" s="40">
        <v>152</v>
      </c>
      <c r="B154" s="41" t="s">
        <v>33</v>
      </c>
      <c r="C154" s="41" t="s">
        <v>22</v>
      </c>
      <c r="D154" s="41" t="s">
        <v>26</v>
      </c>
      <c r="E154" s="41" t="s">
        <v>26</v>
      </c>
      <c r="F154" s="73">
        <v>1.9</v>
      </c>
      <c r="G154" s="59" t="s">
        <v>26</v>
      </c>
      <c r="H154" s="60" t="s">
        <v>20</v>
      </c>
      <c r="I154" s="60" t="s">
        <v>20</v>
      </c>
      <c r="J154" s="42" cm="1">
        <f t="array" ref="J154">ROUND(INDEX(XCIA[Value], MATCH(1, (XCIA[Confidentiality]=Input!G154) * (XCIA[Integrity]=Input!H154)*(XCIA[Availability]=Input!I154),0)), 1)</f>
        <v>6.7</v>
      </c>
      <c r="K154" s="56" t="s">
        <v>35</v>
      </c>
      <c r="L154" s="43">
        <f>ROUND(VLOOKUP(K154,XPS[], 2, FALSE), 1)</f>
        <v>8.5</v>
      </c>
      <c r="M154" s="57" t="s">
        <v>23</v>
      </c>
      <c r="N154" s="44">
        <f>ROUND(VLOOKUP(M154,XSD[], 2, FALSE), 1)</f>
        <v>6.2</v>
      </c>
      <c r="O154" s="58" t="s">
        <v>28</v>
      </c>
      <c r="P154" s="49">
        <f>ROUND(VLOOKUP(O154,XHB[], 2, FALSE), 1)</f>
        <v>3.5</v>
      </c>
      <c r="Q154" s="71">
        <v>2.1</v>
      </c>
      <c r="R154" s="71">
        <v>2.2000000000000002</v>
      </c>
      <c r="S154" s="71">
        <v>2.1</v>
      </c>
      <c r="T154" s="71">
        <v>2</v>
      </c>
    </row>
    <row r="155" spans="1:20" x14ac:dyDescent="0.25">
      <c r="A155" s="45">
        <v>153</v>
      </c>
      <c r="B155" s="41" t="s">
        <v>29</v>
      </c>
      <c r="C155" s="41" t="s">
        <v>38</v>
      </c>
      <c r="D155" s="41" t="s">
        <v>19</v>
      </c>
      <c r="E155" s="41" t="s">
        <v>21</v>
      </c>
      <c r="F155" s="73">
        <v>0.6</v>
      </c>
      <c r="G155" s="59" t="s">
        <v>19</v>
      </c>
      <c r="H155" s="60" t="s">
        <v>26</v>
      </c>
      <c r="I155" s="60" t="s">
        <v>20</v>
      </c>
      <c r="J155" s="42" cm="1">
        <f t="array" ref="J155">ROUND(INDEX(XCIA[Value], MATCH(1, (XCIA[Confidentiality]=Input!G155) * (XCIA[Integrity]=Input!H155)*(XCIA[Availability]=Input!I155),0)), 1)</f>
        <v>5</v>
      </c>
      <c r="K155" s="56" t="s">
        <v>30</v>
      </c>
      <c r="L155" s="43">
        <f>ROUND(VLOOKUP(K155,XPS[], 2, FALSE), 1)</f>
        <v>0</v>
      </c>
      <c r="M155" s="57" t="s">
        <v>26</v>
      </c>
      <c r="N155" s="44">
        <f>ROUND(VLOOKUP(M155,XSD[], 2, FALSE), 1)</f>
        <v>0</v>
      </c>
      <c r="O155" s="58" t="s">
        <v>26</v>
      </c>
      <c r="P155" s="49">
        <f>ROUND(VLOOKUP(O155,XHB[], 2, FALSE), 1)</f>
        <v>0</v>
      </c>
      <c r="Q155" s="71">
        <v>0.8</v>
      </c>
      <c r="R155" s="71">
        <v>0</v>
      </c>
      <c r="S155" s="71">
        <v>0</v>
      </c>
      <c r="T155" s="71">
        <v>0</v>
      </c>
    </row>
    <row r="156" spans="1:20" x14ac:dyDescent="0.25">
      <c r="A156" s="40">
        <v>154</v>
      </c>
      <c r="B156" s="41" t="s">
        <v>34</v>
      </c>
      <c r="C156" s="41" t="s">
        <v>22</v>
      </c>
      <c r="D156" s="41" t="s">
        <v>26</v>
      </c>
      <c r="E156" s="41" t="s">
        <v>26</v>
      </c>
      <c r="F156" s="73">
        <v>2.7</v>
      </c>
      <c r="G156" s="59" t="s">
        <v>19</v>
      </c>
      <c r="H156" s="60" t="s">
        <v>19</v>
      </c>
      <c r="I156" s="60" t="s">
        <v>19</v>
      </c>
      <c r="J156" s="42" cm="1">
        <f t="array" ref="J156">ROUND(INDEX(XCIA[Value], MATCH(1, (XCIA[Confidentiality]=Input!G127) * (XCIA[Integrity]=Input!H127)*(XCIA[Availability]=Input!I127),0)), 1)</f>
        <v>1.7</v>
      </c>
      <c r="K156" s="56" t="s">
        <v>35</v>
      </c>
      <c r="L156" s="43">
        <f>ROUND(VLOOKUP(K156,XPS[], 2, FALSE), 1)</f>
        <v>8.5</v>
      </c>
      <c r="M156" s="57" t="s">
        <v>36</v>
      </c>
      <c r="N156" s="44">
        <f>ROUND(VLOOKUP(M156,XSD[], 2, FALSE), 1)</f>
        <v>10</v>
      </c>
      <c r="O156" s="58" t="s">
        <v>37</v>
      </c>
      <c r="P156" s="49">
        <f>ROUND(VLOOKUP(O156,XHB[], 2, FALSE), 1)</f>
        <v>7.2</v>
      </c>
      <c r="Q156" s="71">
        <v>2.5</v>
      </c>
      <c r="R156" s="71">
        <v>3.9</v>
      </c>
      <c r="S156" s="71">
        <v>4.2</v>
      </c>
      <c r="T156" s="71">
        <v>3.6</v>
      </c>
    </row>
    <row r="157" spans="1:20" x14ac:dyDescent="0.25">
      <c r="A157" s="46">
        <v>155</v>
      </c>
      <c r="B157" s="41" t="s">
        <v>33</v>
      </c>
      <c r="C157" s="41" t="s">
        <v>20</v>
      </c>
      <c r="D157" s="41" t="s">
        <v>19</v>
      </c>
      <c r="E157" s="41" t="s">
        <v>26</v>
      </c>
      <c r="F157" s="73">
        <v>2.8</v>
      </c>
      <c r="G157" s="59" t="s">
        <v>20</v>
      </c>
      <c r="H157" s="60" t="s">
        <v>20</v>
      </c>
      <c r="I157" s="60" t="s">
        <v>26</v>
      </c>
      <c r="J157" s="42" cm="1">
        <f t="array" ref="J157">ROUND(INDEX(XCIA[Value], MATCH(1, (XCIA[Confidentiality]=Input!G157) * (XCIA[Integrity]=Input!H157)*(XCIA[Availability]=Input!I157),0)), 1)</f>
        <v>6.7</v>
      </c>
      <c r="K157" s="56" t="s">
        <v>30</v>
      </c>
      <c r="L157" s="43">
        <f>ROUND(VLOOKUP(K157,XPS[], 2, FALSE), 1)</f>
        <v>0</v>
      </c>
      <c r="M157" s="57" t="s">
        <v>39</v>
      </c>
      <c r="N157" s="44">
        <f>ROUND(VLOOKUP(M157,XSD[], 2, FALSE), 1)</f>
        <v>3.5</v>
      </c>
      <c r="O157" s="58" t="s">
        <v>24</v>
      </c>
      <c r="P157" s="49">
        <f>ROUND(VLOOKUP(O157,XHB[], 2, FALSE), 1)</f>
        <v>10</v>
      </c>
      <c r="Q157" s="71">
        <v>3.6</v>
      </c>
      <c r="R157" s="71">
        <v>0</v>
      </c>
      <c r="S157" s="71">
        <v>2.9</v>
      </c>
      <c r="T157" s="71">
        <v>4.2</v>
      </c>
    </row>
    <row r="158" spans="1:20" x14ac:dyDescent="0.25">
      <c r="A158" s="46">
        <v>156</v>
      </c>
      <c r="B158" s="41" t="s">
        <v>34</v>
      </c>
      <c r="C158" s="41" t="s">
        <v>25</v>
      </c>
      <c r="D158" s="41" t="s">
        <v>20</v>
      </c>
      <c r="E158" s="41" t="s">
        <v>26</v>
      </c>
      <c r="F158" s="73">
        <v>5.2</v>
      </c>
      <c r="G158" s="59" t="s">
        <v>26</v>
      </c>
      <c r="H158" s="60" t="s">
        <v>19</v>
      </c>
      <c r="I158" s="60" t="s">
        <v>19</v>
      </c>
      <c r="J158" s="42" cm="1">
        <f t="array" ref="J158">ROUND(INDEX(XCIA[Value], MATCH(1, (XCIA[Confidentiality]=Input!G158) * (XCIA[Integrity]=Input!H158)*(XCIA[Availability]=Input!I158),0)), 1)</f>
        <v>3.3</v>
      </c>
      <c r="K158" s="56" t="s">
        <v>31</v>
      </c>
      <c r="L158" s="43">
        <f>ROUND(VLOOKUP(K158,XPS[], 2, FALSE), 1)</f>
        <v>6.5</v>
      </c>
      <c r="M158" s="57" t="s">
        <v>39</v>
      </c>
      <c r="N158" s="44">
        <f>ROUND(VLOOKUP(M158,XSD[], 2, FALSE), 1)</f>
        <v>3.5</v>
      </c>
      <c r="O158" s="58" t="s">
        <v>24</v>
      </c>
      <c r="P158" s="49">
        <f>ROUND(VLOOKUP(O158,XHB[], 2, FALSE), 1)</f>
        <v>10</v>
      </c>
      <c r="Q158" s="71">
        <v>4.2</v>
      </c>
      <c r="R158" s="71">
        <v>5.8</v>
      </c>
      <c r="S158" s="71">
        <v>4.3</v>
      </c>
      <c r="T158" s="71">
        <v>7.6</v>
      </c>
    </row>
    <row r="159" spans="1:20" x14ac:dyDescent="0.25">
      <c r="A159" s="40">
        <v>157</v>
      </c>
      <c r="B159" s="41" t="s">
        <v>34</v>
      </c>
      <c r="C159" s="41" t="s">
        <v>25</v>
      </c>
      <c r="D159" s="41" t="s">
        <v>26</v>
      </c>
      <c r="E159" s="41" t="s">
        <v>26</v>
      </c>
      <c r="F159" s="73">
        <v>7.2</v>
      </c>
      <c r="G159" s="59" t="s">
        <v>20</v>
      </c>
      <c r="H159" s="60" t="s">
        <v>26</v>
      </c>
      <c r="I159" s="60" t="s">
        <v>20</v>
      </c>
      <c r="J159" s="42" cm="1">
        <f t="array" ref="J159">ROUND(INDEX(XCIA[Value], MATCH(1, (XCIA[Confidentiality]=Input!G46) * (XCIA[Integrity]=Input!H46)*(XCIA[Availability]=Input!I46),0)), 1)</f>
        <v>6.7</v>
      </c>
      <c r="K159" s="56" t="s">
        <v>22</v>
      </c>
      <c r="L159" s="43">
        <f>ROUND(VLOOKUP(K159,XPS[], 2, FALSE), 1)</f>
        <v>10</v>
      </c>
      <c r="M159" s="57" t="s">
        <v>39</v>
      </c>
      <c r="N159" s="44">
        <f>ROUND(VLOOKUP(M159,XSD[], 2, FALSE), 1)</f>
        <v>3.5</v>
      </c>
      <c r="O159" s="58" t="s">
        <v>37</v>
      </c>
      <c r="P159" s="49">
        <f>ROUND(VLOOKUP(O159,XHB[], 2, FALSE), 1)</f>
        <v>7.2</v>
      </c>
      <c r="Q159" s="71">
        <v>7.1</v>
      </c>
      <c r="R159" s="71">
        <v>7.8</v>
      </c>
      <c r="S159" s="71">
        <v>6.5</v>
      </c>
      <c r="T159" s="71">
        <v>7.2</v>
      </c>
    </row>
    <row r="160" spans="1:20" x14ac:dyDescent="0.25">
      <c r="A160" s="40">
        <v>158</v>
      </c>
      <c r="B160" s="41" t="s">
        <v>18</v>
      </c>
      <c r="C160" s="41" t="s">
        <v>22</v>
      </c>
      <c r="D160" s="41" t="s">
        <v>26</v>
      </c>
      <c r="E160" s="41" t="s">
        <v>26</v>
      </c>
      <c r="F160" s="73">
        <v>2.8</v>
      </c>
      <c r="G160" s="59" t="s">
        <v>26</v>
      </c>
      <c r="H160" s="60" t="s">
        <v>19</v>
      </c>
      <c r="I160" s="60" t="s">
        <v>26</v>
      </c>
      <c r="J160" s="42" cm="1">
        <f t="array" ref="J160">ROUND(INDEX(XCIA[Value], MATCH(1, (XCIA[Confidentiality]=Input!G22) * (XCIA[Integrity]=Input!H22)*(XCIA[Availability]=Input!I22),0)), 1)</f>
        <v>8.3000000000000007</v>
      </c>
      <c r="K160" s="56" t="s">
        <v>35</v>
      </c>
      <c r="L160" s="43">
        <f>ROUND(VLOOKUP(K160,XPS[], 2, FALSE), 1)</f>
        <v>8.5</v>
      </c>
      <c r="M160" s="57" t="s">
        <v>39</v>
      </c>
      <c r="N160" s="44">
        <f>ROUND(VLOOKUP(M160,XSD[], 2, FALSE), 1)</f>
        <v>3.5</v>
      </c>
      <c r="O160" s="58" t="s">
        <v>28</v>
      </c>
      <c r="P160" s="49">
        <f>ROUND(VLOOKUP(O160,XHB[], 2, FALSE), 1)</f>
        <v>3.5</v>
      </c>
      <c r="Q160" s="71">
        <v>3.9</v>
      </c>
      <c r="R160" s="71">
        <v>3.9</v>
      </c>
      <c r="S160" s="71">
        <v>2.9</v>
      </c>
      <c r="T160" s="71">
        <v>2.9</v>
      </c>
    </row>
    <row r="161" spans="1:20" x14ac:dyDescent="0.25">
      <c r="A161" s="45">
        <v>159</v>
      </c>
      <c r="B161" s="41" t="s">
        <v>33</v>
      </c>
      <c r="C161" s="41" t="s">
        <v>22</v>
      </c>
      <c r="D161" s="41" t="s">
        <v>19</v>
      </c>
      <c r="E161" s="41" t="s">
        <v>21</v>
      </c>
      <c r="F161" s="73">
        <v>1.5</v>
      </c>
      <c r="G161" s="59" t="s">
        <v>20</v>
      </c>
      <c r="H161" s="60" t="s">
        <v>26</v>
      </c>
      <c r="I161" s="60" t="s">
        <v>19</v>
      </c>
      <c r="J161" s="42" cm="1">
        <f t="array" ref="J161">ROUND(INDEX(XCIA[Value], MATCH(1, (XCIA[Confidentiality]=Input!G161) * (XCIA[Integrity]=Input!H161)*(XCIA[Availability]=Input!I161),0)), 1)</f>
        <v>5</v>
      </c>
      <c r="K161" s="56" t="s">
        <v>27</v>
      </c>
      <c r="L161" s="43">
        <f>ROUND(VLOOKUP(K161,XPS[], 2, FALSE), 1)</f>
        <v>3</v>
      </c>
      <c r="M161" s="57" t="s">
        <v>39</v>
      </c>
      <c r="N161" s="44">
        <f>ROUND(VLOOKUP(M161,XSD[], 2, FALSE), 1)</f>
        <v>3.5</v>
      </c>
      <c r="O161" s="58" t="s">
        <v>28</v>
      </c>
      <c r="P161" s="49">
        <f>ROUND(VLOOKUP(O161,XHB[], 2, FALSE), 1)</f>
        <v>3.5</v>
      </c>
      <c r="Q161" s="71">
        <v>1.7</v>
      </c>
      <c r="R161" s="71">
        <v>1.6</v>
      </c>
      <c r="S161" s="71">
        <v>1.6</v>
      </c>
      <c r="T161" s="71">
        <v>1.6</v>
      </c>
    </row>
    <row r="162" spans="1:20" x14ac:dyDescent="0.25">
      <c r="A162" s="40">
        <v>160</v>
      </c>
      <c r="B162" s="41" t="s">
        <v>33</v>
      </c>
      <c r="C162" s="41" t="s">
        <v>38</v>
      </c>
      <c r="D162" s="41" t="s">
        <v>26</v>
      </c>
      <c r="E162" s="41" t="s">
        <v>26</v>
      </c>
      <c r="F162" s="73">
        <v>0.7</v>
      </c>
      <c r="G162" s="59" t="s">
        <v>20</v>
      </c>
      <c r="H162" s="60" t="s">
        <v>26</v>
      </c>
      <c r="I162" s="60" t="s">
        <v>20</v>
      </c>
      <c r="J162" s="42" cm="1">
        <f t="array" ref="J162">ROUND(INDEX(XCIA[Value], MATCH(1, (XCIA[Confidentiality]=Input!G162) * (XCIA[Integrity]=Input!H162)*(XCIA[Availability]=Input!I162),0)), 1)</f>
        <v>6.7</v>
      </c>
      <c r="K162" s="56" t="s">
        <v>30</v>
      </c>
      <c r="L162" s="43">
        <f>ROUND(VLOOKUP(K162,XPS[], 2, FALSE), 1)</f>
        <v>0</v>
      </c>
      <c r="M162" s="57" t="s">
        <v>32</v>
      </c>
      <c r="N162" s="44">
        <f>ROUND(VLOOKUP(M162,XSD[], 2, FALSE), 1)</f>
        <v>8</v>
      </c>
      <c r="O162" s="58" t="s">
        <v>28</v>
      </c>
      <c r="P162" s="49">
        <f>ROUND(VLOOKUP(O162,XHB[], 2, FALSE), 1)</f>
        <v>3.5</v>
      </c>
      <c r="Q162" s="71">
        <v>1</v>
      </c>
      <c r="R162" s="71">
        <v>0</v>
      </c>
      <c r="S162" s="71">
        <v>1.1000000000000001</v>
      </c>
      <c r="T162" s="71">
        <v>0.8</v>
      </c>
    </row>
    <row r="163" spans="1:20" x14ac:dyDescent="0.25">
      <c r="A163" s="46">
        <v>161</v>
      </c>
      <c r="B163" s="41" t="s">
        <v>18</v>
      </c>
      <c r="C163" s="41" t="s">
        <v>19</v>
      </c>
      <c r="D163" s="41" t="s">
        <v>26</v>
      </c>
      <c r="E163" s="41" t="s">
        <v>21</v>
      </c>
      <c r="F163" s="73">
        <v>8.9</v>
      </c>
      <c r="G163" s="59" t="s">
        <v>20</v>
      </c>
      <c r="H163" s="60" t="s">
        <v>20</v>
      </c>
      <c r="I163" s="60" t="s">
        <v>26</v>
      </c>
      <c r="J163" s="42" cm="1">
        <f t="array" ref="J163">ROUND(INDEX(XCIA[Value], MATCH(1, (XCIA[Confidentiality]=Input!G163) * (XCIA[Integrity]=Input!H163)*(XCIA[Availability]=Input!I163),0)), 1)</f>
        <v>6.7</v>
      </c>
      <c r="K163" s="56" t="s">
        <v>30</v>
      </c>
      <c r="L163" s="43">
        <f>ROUND(VLOOKUP(K163,XPS[], 2, FALSE), 1)</f>
        <v>0</v>
      </c>
      <c r="M163" s="57" t="s">
        <v>39</v>
      </c>
      <c r="N163" s="44">
        <f>ROUND(VLOOKUP(M163,XSD[], 2, FALSE), 1)</f>
        <v>3.5</v>
      </c>
      <c r="O163" s="58" t="s">
        <v>26</v>
      </c>
      <c r="P163" s="49">
        <f>ROUND(VLOOKUP(O163,XHB[], 2, FALSE), 1)</f>
        <v>0</v>
      </c>
      <c r="Q163" s="71">
        <v>8.8000000000000007</v>
      </c>
      <c r="R163" s="71">
        <v>0</v>
      </c>
      <c r="S163" s="71">
        <v>8.6</v>
      </c>
      <c r="T163" s="71">
        <v>0</v>
      </c>
    </row>
    <row r="164" spans="1:20" x14ac:dyDescent="0.25">
      <c r="A164" s="46">
        <v>162</v>
      </c>
      <c r="B164" s="41" t="s">
        <v>34</v>
      </c>
      <c r="C164" s="41" t="s">
        <v>30</v>
      </c>
      <c r="D164" s="41" t="s">
        <v>19</v>
      </c>
      <c r="E164" s="41" t="s">
        <v>21</v>
      </c>
      <c r="F164" s="73">
        <v>6.8</v>
      </c>
      <c r="G164" s="59" t="s">
        <v>19</v>
      </c>
      <c r="H164" s="60" t="s">
        <v>26</v>
      </c>
      <c r="I164" s="60" t="s">
        <v>19</v>
      </c>
      <c r="J164" s="42" cm="1">
        <f t="array" ref="J164">ROUND(INDEX(XCIA[Value], MATCH(1, (XCIA[Confidentiality]=Input!G164) * (XCIA[Integrity]=Input!H164)*(XCIA[Availability]=Input!I164),0)), 1)</f>
        <v>3.3</v>
      </c>
      <c r="K164" s="56" t="s">
        <v>22</v>
      </c>
      <c r="L164" s="43">
        <f>ROUND(VLOOKUP(K164,XPS[], 2, FALSE), 1)</f>
        <v>10</v>
      </c>
      <c r="M164" s="57" t="s">
        <v>26</v>
      </c>
      <c r="N164" s="44">
        <f>ROUND(VLOOKUP(M164,XSD[], 2, FALSE), 1)</f>
        <v>0</v>
      </c>
      <c r="O164" s="58" t="s">
        <v>24</v>
      </c>
      <c r="P164" s="49">
        <f>ROUND(VLOOKUP(O164,XHB[], 2, FALSE), 1)</f>
        <v>10</v>
      </c>
      <c r="Q164" s="71">
        <v>6.1</v>
      </c>
      <c r="R164" s="71">
        <v>7.4</v>
      </c>
      <c r="S164" s="71">
        <v>0</v>
      </c>
      <c r="T164" s="71">
        <v>7.4</v>
      </c>
    </row>
    <row r="165" spans="1:20" x14ac:dyDescent="0.25">
      <c r="A165" s="40">
        <v>163</v>
      </c>
      <c r="B165" s="41" t="s">
        <v>18</v>
      </c>
      <c r="C165" s="41" t="s">
        <v>22</v>
      </c>
      <c r="D165" s="41" t="s">
        <v>26</v>
      </c>
      <c r="E165" s="41" t="s">
        <v>26</v>
      </c>
      <c r="F165" s="73">
        <v>2.8</v>
      </c>
      <c r="G165" s="59" t="s">
        <v>26</v>
      </c>
      <c r="H165" s="60" t="s">
        <v>26</v>
      </c>
      <c r="I165" s="60" t="s">
        <v>26</v>
      </c>
      <c r="J165" s="42" cm="1">
        <f t="array" ref="J165">ROUND(INDEX(XCIA[Value], MATCH(1, (XCIA[Confidentiality]=Input!G160) * (XCIA[Integrity]=Input!H160)*(XCIA[Availability]=Input!I160),0)), 1)</f>
        <v>1.7</v>
      </c>
      <c r="K165" s="56" t="s">
        <v>30</v>
      </c>
      <c r="L165" s="43">
        <f>ROUND(VLOOKUP(K165,XPS[], 2, FALSE), 1)</f>
        <v>0</v>
      </c>
      <c r="M165" s="57" t="s">
        <v>36</v>
      </c>
      <c r="N165" s="44">
        <f>ROUND(VLOOKUP(M165,XSD[], 2, FALSE), 1)</f>
        <v>10</v>
      </c>
      <c r="O165" s="58" t="s">
        <v>37</v>
      </c>
      <c r="P165" s="49">
        <f>ROUND(VLOOKUP(O165,XHB[], 2, FALSE), 1)</f>
        <v>7.2</v>
      </c>
      <c r="Q165" s="71">
        <v>2.6</v>
      </c>
      <c r="R165" s="71">
        <v>0</v>
      </c>
      <c r="S165" s="71">
        <v>4.2</v>
      </c>
      <c r="T165" s="71">
        <v>3.7</v>
      </c>
    </row>
    <row r="166" spans="1:20" x14ac:dyDescent="0.25">
      <c r="A166" s="40">
        <v>164</v>
      </c>
      <c r="B166" s="41" t="s">
        <v>33</v>
      </c>
      <c r="C166" s="41" t="s">
        <v>38</v>
      </c>
      <c r="D166" s="41" t="s">
        <v>26</v>
      </c>
      <c r="E166" s="41" t="s">
        <v>21</v>
      </c>
      <c r="F166" s="73">
        <v>0.5</v>
      </c>
      <c r="G166" s="59" t="s">
        <v>20</v>
      </c>
      <c r="H166" s="60" t="s">
        <v>26</v>
      </c>
      <c r="I166" s="60" t="s">
        <v>26</v>
      </c>
      <c r="J166" s="42" cm="1">
        <f t="array" ref="J166">ROUND(INDEX(XCIA[Value], MATCH(1, (XCIA[Confidentiality]=Input!G166) * (XCIA[Integrity]=Input!H166)*(XCIA[Availability]=Input!I166),0)), 1)</f>
        <v>3.3</v>
      </c>
      <c r="K166" s="56" t="s">
        <v>35</v>
      </c>
      <c r="L166" s="43">
        <f>ROUND(VLOOKUP(K166,XPS[], 2, FALSE), 1)</f>
        <v>8.5</v>
      </c>
      <c r="M166" s="57" t="s">
        <v>23</v>
      </c>
      <c r="N166" s="44">
        <f>ROUND(VLOOKUP(M166,XSD[], 2, FALSE), 1)</f>
        <v>6.2</v>
      </c>
      <c r="O166" s="58" t="s">
        <v>26</v>
      </c>
      <c r="P166" s="49">
        <f>ROUND(VLOOKUP(O166,XHB[], 2, FALSE), 1)</f>
        <v>0</v>
      </c>
      <c r="Q166" s="71">
        <v>0.6</v>
      </c>
      <c r="R166" s="71">
        <v>0.9</v>
      </c>
      <c r="S166" s="71">
        <v>0.8</v>
      </c>
      <c r="T166" s="71">
        <v>0</v>
      </c>
    </row>
    <row r="167" spans="1:20" x14ac:dyDescent="0.25">
      <c r="A167" s="45">
        <v>165</v>
      </c>
      <c r="B167" s="41" t="s">
        <v>29</v>
      </c>
      <c r="C167" s="41" t="s">
        <v>38</v>
      </c>
      <c r="D167" s="41" t="s">
        <v>19</v>
      </c>
      <c r="E167" s="41" t="s">
        <v>26</v>
      </c>
      <c r="F167" s="73">
        <v>0.8</v>
      </c>
      <c r="G167" s="59" t="s">
        <v>26</v>
      </c>
      <c r="H167" s="60" t="s">
        <v>26</v>
      </c>
      <c r="I167" s="60" t="s">
        <v>20</v>
      </c>
      <c r="J167" s="42" cm="1">
        <f t="array" ref="J167">ROUND(INDEX(XCIA[Value], MATCH(1, (XCIA[Confidentiality]=Input!G167) * (XCIA[Integrity]=Input!H167)*(XCIA[Availability]=Input!I167),0)), 1)</f>
        <v>3.3</v>
      </c>
      <c r="K167" s="56" t="s">
        <v>31</v>
      </c>
      <c r="L167" s="43">
        <f>ROUND(VLOOKUP(K167,XPS[], 2, FALSE), 1)</f>
        <v>6.5</v>
      </c>
      <c r="M167" s="57" t="s">
        <v>26</v>
      </c>
      <c r="N167" s="44">
        <f>ROUND(VLOOKUP(M167,XSD[], 2, FALSE), 1)</f>
        <v>0</v>
      </c>
      <c r="O167" s="58" t="s">
        <v>26</v>
      </c>
      <c r="P167" s="49">
        <f>ROUND(VLOOKUP(O167,XHB[], 2, FALSE), 1)</f>
        <v>0</v>
      </c>
      <c r="Q167" s="71">
        <v>0.9</v>
      </c>
      <c r="R167" s="71">
        <v>1.1000000000000001</v>
      </c>
      <c r="S167" s="71">
        <v>0</v>
      </c>
      <c r="T167" s="71">
        <v>0</v>
      </c>
    </row>
    <row r="168" spans="1:20" x14ac:dyDescent="0.25">
      <c r="A168" s="40">
        <v>166</v>
      </c>
      <c r="B168" s="41" t="s">
        <v>33</v>
      </c>
      <c r="C168" s="41" t="s">
        <v>38</v>
      </c>
      <c r="D168" s="41" t="s">
        <v>20</v>
      </c>
      <c r="E168" s="41" t="s">
        <v>21</v>
      </c>
      <c r="F168" s="73">
        <v>0.1</v>
      </c>
      <c r="G168" s="59" t="s">
        <v>26</v>
      </c>
      <c r="H168" s="60" t="s">
        <v>20</v>
      </c>
      <c r="I168" s="60" t="s">
        <v>20</v>
      </c>
      <c r="J168" s="42" cm="1">
        <f t="array" ref="J168">ROUND(INDEX(XCIA[Value], MATCH(1, (XCIA[Confidentiality]=Input!G168) * (XCIA[Integrity]=Input!H168)*(XCIA[Availability]=Input!I168),0)), 1)</f>
        <v>6.7</v>
      </c>
      <c r="K168" s="56" t="s">
        <v>30</v>
      </c>
      <c r="L168" s="43">
        <f>ROUND(VLOOKUP(K168,XPS[], 2, FALSE), 1)</f>
        <v>0</v>
      </c>
      <c r="M168" s="57" t="s">
        <v>23</v>
      </c>
      <c r="N168" s="44">
        <f>ROUND(VLOOKUP(M168,XSD[], 2, FALSE), 1)</f>
        <v>6.2</v>
      </c>
      <c r="O168" s="58" t="s">
        <v>24</v>
      </c>
      <c r="P168" s="49">
        <f>ROUND(VLOOKUP(O168,XHB[], 2, FALSE), 1)</f>
        <v>10</v>
      </c>
      <c r="Q168" s="71">
        <v>0.4</v>
      </c>
      <c r="R168" s="71">
        <v>0</v>
      </c>
      <c r="S168" s="71">
        <v>0.6</v>
      </c>
      <c r="T168" s="71">
        <v>0.6</v>
      </c>
    </row>
    <row r="169" spans="1:20" x14ac:dyDescent="0.25">
      <c r="A169" s="46">
        <v>167</v>
      </c>
      <c r="B169" s="41" t="s">
        <v>34</v>
      </c>
      <c r="C169" s="41" t="s">
        <v>20</v>
      </c>
      <c r="D169" s="41" t="s">
        <v>20</v>
      </c>
      <c r="E169" s="41" t="s">
        <v>21</v>
      </c>
      <c r="F169" s="73">
        <v>3</v>
      </c>
      <c r="G169" s="59" t="s">
        <v>26</v>
      </c>
      <c r="H169" s="60" t="s">
        <v>19</v>
      </c>
      <c r="I169" s="60" t="s">
        <v>20</v>
      </c>
      <c r="J169" s="42" cm="1">
        <f t="array" ref="J169">ROUND(INDEX(XCIA[Value], MATCH(1, (XCIA[Confidentiality]=Input!G169) * (XCIA[Integrity]=Input!H169)*(XCIA[Availability]=Input!I169),0)), 1)</f>
        <v>6</v>
      </c>
      <c r="K169" s="56" t="s">
        <v>31</v>
      </c>
      <c r="L169" s="43">
        <f>ROUND(VLOOKUP(K169,XPS[], 2, FALSE), 1)</f>
        <v>6.5</v>
      </c>
      <c r="M169" s="57" t="s">
        <v>39</v>
      </c>
      <c r="N169" s="44">
        <f>ROUND(VLOOKUP(M169,XSD[], 2, FALSE), 1)</f>
        <v>3.5</v>
      </c>
      <c r="O169" s="58" t="s">
        <v>37</v>
      </c>
      <c r="P169" s="49">
        <f>ROUND(VLOOKUP(O169,XHB[], 2, FALSE), 1)</f>
        <v>7.2</v>
      </c>
      <c r="Q169" s="71">
        <v>3.6</v>
      </c>
      <c r="R169" s="71">
        <v>3.7</v>
      </c>
      <c r="S169" s="71">
        <v>3.1</v>
      </c>
      <c r="T169" s="71">
        <v>3.8</v>
      </c>
    </row>
    <row r="170" spans="1:20" x14ac:dyDescent="0.25">
      <c r="A170" s="46">
        <v>168</v>
      </c>
      <c r="B170" s="41" t="s">
        <v>33</v>
      </c>
      <c r="C170" s="41" t="s">
        <v>19</v>
      </c>
      <c r="D170" s="41" t="s">
        <v>26</v>
      </c>
      <c r="E170" s="41" t="s">
        <v>26</v>
      </c>
      <c r="F170" s="73">
        <v>5.4</v>
      </c>
      <c r="G170" s="59" t="s">
        <v>19</v>
      </c>
      <c r="H170" s="60" t="s">
        <v>20</v>
      </c>
      <c r="I170" s="60" t="s">
        <v>19</v>
      </c>
      <c r="J170" s="42" cm="1">
        <f t="array" ref="J170">ROUND(INDEX(XCIA[Value], MATCH(1, (XCIA[Confidentiality]=Input!G170) * (XCIA[Integrity]=Input!H170)*(XCIA[Availability]=Input!I170),0)), 1)</f>
        <v>6.7</v>
      </c>
      <c r="K170" s="56" t="s">
        <v>30</v>
      </c>
      <c r="L170" s="43">
        <f>ROUND(VLOOKUP(K170,XPS[], 2, FALSE), 1)</f>
        <v>0</v>
      </c>
      <c r="M170" s="57" t="s">
        <v>26</v>
      </c>
      <c r="N170" s="44">
        <f>ROUND(VLOOKUP(M170,XSD[], 2, FALSE), 1)</f>
        <v>0</v>
      </c>
      <c r="O170" s="58" t="s">
        <v>28</v>
      </c>
      <c r="P170" s="49">
        <f>ROUND(VLOOKUP(O170,XHB[], 2, FALSE), 1)</f>
        <v>3.5</v>
      </c>
      <c r="Q170" s="71">
        <v>6.1</v>
      </c>
      <c r="R170" s="71">
        <v>0</v>
      </c>
      <c r="S170" s="71">
        <v>0</v>
      </c>
      <c r="T170" s="71">
        <v>4.5</v>
      </c>
    </row>
    <row r="171" spans="1:20" x14ac:dyDescent="0.25">
      <c r="A171" s="40">
        <v>169</v>
      </c>
      <c r="B171" s="41" t="s">
        <v>34</v>
      </c>
      <c r="C171" s="41" t="s">
        <v>25</v>
      </c>
      <c r="D171" s="41" t="s">
        <v>19</v>
      </c>
      <c r="E171" s="41" t="s">
        <v>21</v>
      </c>
      <c r="F171" s="73">
        <v>5</v>
      </c>
      <c r="G171" s="59" t="s">
        <v>19</v>
      </c>
      <c r="H171" s="60" t="s">
        <v>20</v>
      </c>
      <c r="I171" s="60" t="s">
        <v>26</v>
      </c>
      <c r="J171" s="42" cm="1">
        <f t="array" ref="J171">ROUND(INDEX(XCIA[Value], MATCH(1, (XCIA[Confidentiality]=Input!G171) * (XCIA[Integrity]=Input!H171)*(XCIA[Availability]=Input!I171),0)), 1)</f>
        <v>5</v>
      </c>
      <c r="K171" s="56" t="s">
        <v>31</v>
      </c>
      <c r="L171" s="43">
        <f>ROUND(VLOOKUP(K171,XPS[], 2, FALSE), 1)</f>
        <v>6.5</v>
      </c>
      <c r="M171" s="57" t="s">
        <v>39</v>
      </c>
      <c r="N171" s="44">
        <f>ROUND(VLOOKUP(M171,XSD[], 2, FALSE), 1)</f>
        <v>3.5</v>
      </c>
      <c r="O171" s="58" t="s">
        <v>37</v>
      </c>
      <c r="P171" s="49">
        <f>ROUND(VLOOKUP(O171,XHB[], 2, FALSE), 1)</f>
        <v>7.2</v>
      </c>
      <c r="Q171" s="71">
        <v>5</v>
      </c>
      <c r="R171" s="71">
        <v>5.8</v>
      </c>
      <c r="S171" s="71">
        <v>4.2</v>
      </c>
      <c r="T171" s="71">
        <v>6.1</v>
      </c>
    </row>
    <row r="172" spans="1:20" x14ac:dyDescent="0.25">
      <c r="A172" s="40">
        <v>170</v>
      </c>
      <c r="B172" s="41" t="s">
        <v>29</v>
      </c>
      <c r="C172" s="41" t="s">
        <v>20</v>
      </c>
      <c r="D172" s="41" t="s">
        <v>20</v>
      </c>
      <c r="E172" s="41" t="s">
        <v>21</v>
      </c>
      <c r="F172" s="73">
        <v>1.7</v>
      </c>
      <c r="G172" s="59" t="s">
        <v>19</v>
      </c>
      <c r="H172" s="60" t="s">
        <v>19</v>
      </c>
      <c r="I172" s="60" t="s">
        <v>26</v>
      </c>
      <c r="J172" s="42" cm="1">
        <f t="array" ref="J172">ROUND(INDEX(XCIA[Value], MATCH(1, (XCIA[Confidentiality]=Input!G172) * (XCIA[Integrity]=Input!H172)*(XCIA[Availability]=Input!I172),0)), 1)</f>
        <v>3.3</v>
      </c>
      <c r="K172" s="56" t="s">
        <v>27</v>
      </c>
      <c r="L172" s="43">
        <f>ROUND(VLOOKUP(K172,XPS[], 2, FALSE), 1)</f>
        <v>3</v>
      </c>
      <c r="M172" s="57" t="s">
        <v>23</v>
      </c>
      <c r="N172" s="44">
        <f>ROUND(VLOOKUP(M172,XSD[], 2, FALSE), 1)</f>
        <v>6.2</v>
      </c>
      <c r="O172" s="58" t="s">
        <v>28</v>
      </c>
      <c r="P172" s="49">
        <f>ROUND(VLOOKUP(O172,XHB[], 2, FALSE), 1)</f>
        <v>3.5</v>
      </c>
      <c r="Q172" s="71">
        <v>1.8</v>
      </c>
      <c r="R172" s="71">
        <v>1.8</v>
      </c>
      <c r="S172" s="71">
        <v>1.9</v>
      </c>
      <c r="T172" s="71">
        <v>1.8</v>
      </c>
    </row>
    <row r="173" spans="1:20" x14ac:dyDescent="0.25">
      <c r="A173" s="45">
        <v>171</v>
      </c>
      <c r="B173" s="41" t="s">
        <v>18</v>
      </c>
      <c r="C173" s="41" t="s">
        <v>19</v>
      </c>
      <c r="D173" s="41" t="s">
        <v>26</v>
      </c>
      <c r="E173" s="41" t="s">
        <v>21</v>
      </c>
      <c r="F173" s="73">
        <v>8.9</v>
      </c>
      <c r="G173" s="59" t="s">
        <v>26</v>
      </c>
      <c r="H173" s="60" t="s">
        <v>19</v>
      </c>
      <c r="I173" s="60" t="s">
        <v>19</v>
      </c>
      <c r="J173" s="42" cm="1">
        <f t="array" ref="J173">ROUND(INDEX(XCIA[Value], MATCH(1, (XCIA[Confidentiality]=Input!G173) * (XCIA[Integrity]=Input!H173)*(XCIA[Availability]=Input!I173),0)), 1)</f>
        <v>3.3</v>
      </c>
      <c r="K173" s="56" t="s">
        <v>27</v>
      </c>
      <c r="L173" s="43">
        <f>ROUND(VLOOKUP(K173,XPS[], 2, FALSE), 1)</f>
        <v>3</v>
      </c>
      <c r="M173" s="57" t="s">
        <v>32</v>
      </c>
      <c r="N173" s="44">
        <f>ROUND(VLOOKUP(M173,XSD[], 2, FALSE), 1)</f>
        <v>8</v>
      </c>
      <c r="O173" s="58" t="s">
        <v>24</v>
      </c>
      <c r="P173" s="49">
        <f>ROUND(VLOOKUP(O173,XHB[], 2, FALSE), 1)</f>
        <v>10</v>
      </c>
      <c r="Q173" s="71">
        <v>8.6</v>
      </c>
      <c r="R173" s="71">
        <v>8.6</v>
      </c>
      <c r="S173" s="71">
        <v>8.9</v>
      </c>
      <c r="T173" s="71">
        <v>9</v>
      </c>
    </row>
    <row r="174" spans="1:20" x14ac:dyDescent="0.25">
      <c r="A174" s="40">
        <v>172</v>
      </c>
      <c r="B174" s="41" t="s">
        <v>34</v>
      </c>
      <c r="C174" s="41" t="s">
        <v>38</v>
      </c>
      <c r="D174" s="41" t="s">
        <v>26</v>
      </c>
      <c r="E174" s="41" t="s">
        <v>26</v>
      </c>
      <c r="F174" s="73">
        <v>1.5</v>
      </c>
      <c r="G174" s="59" t="s">
        <v>20</v>
      </c>
      <c r="H174" s="60" t="s">
        <v>19</v>
      </c>
      <c r="I174" s="60" t="s">
        <v>26</v>
      </c>
      <c r="J174" s="42" cm="1">
        <f t="array" ref="J174">ROUND(INDEX(XCIA[Value], MATCH(1, (XCIA[Confidentiality]=Input!G74) * (XCIA[Integrity]=Input!H74)*(XCIA[Availability]=Input!I74),0)), 1)</f>
        <v>3.3</v>
      </c>
      <c r="K174" s="56" t="s">
        <v>30</v>
      </c>
      <c r="L174" s="43">
        <f>ROUND(VLOOKUP(K174,XPS[], 2, FALSE), 1)</f>
        <v>0</v>
      </c>
      <c r="M174" s="57" t="s">
        <v>36</v>
      </c>
      <c r="N174" s="44">
        <f>ROUND(VLOOKUP(M174,XSD[], 2, FALSE), 1)</f>
        <v>10</v>
      </c>
      <c r="O174" s="58" t="s">
        <v>28</v>
      </c>
      <c r="P174" s="49">
        <f>ROUND(VLOOKUP(O174,XHB[], 2, FALSE), 1)</f>
        <v>3.5</v>
      </c>
      <c r="Q174" s="71">
        <v>1.6</v>
      </c>
      <c r="R174" s="71">
        <v>0</v>
      </c>
      <c r="S174" s="71">
        <v>1.9</v>
      </c>
      <c r="T174" s="71">
        <v>1.6</v>
      </c>
    </row>
    <row r="175" spans="1:20" x14ac:dyDescent="0.25">
      <c r="A175" s="46">
        <v>173</v>
      </c>
      <c r="B175" s="41" t="s">
        <v>33</v>
      </c>
      <c r="C175" s="41" t="s">
        <v>19</v>
      </c>
      <c r="D175" s="41" t="s">
        <v>19</v>
      </c>
      <c r="E175" s="41" t="s">
        <v>26</v>
      </c>
      <c r="F175" s="73">
        <v>4.5999999999999996</v>
      </c>
      <c r="G175" s="59" t="s">
        <v>19</v>
      </c>
      <c r="H175" s="60" t="s">
        <v>19</v>
      </c>
      <c r="I175" s="60" t="s">
        <v>19</v>
      </c>
      <c r="J175" s="42" cm="1">
        <f t="array" ref="J175">ROUND(INDEX(XCIA[Value], MATCH(1, (XCIA[Confidentiality]=Input!G175) * (XCIA[Integrity]=Input!H175)*(XCIA[Availability]=Input!I175),0)), 1)</f>
        <v>5</v>
      </c>
      <c r="K175" s="56" t="s">
        <v>31</v>
      </c>
      <c r="L175" s="43">
        <f>ROUND(VLOOKUP(K175,XPS[], 2, FALSE), 1)</f>
        <v>6.5</v>
      </c>
      <c r="M175" s="57" t="s">
        <v>39</v>
      </c>
      <c r="N175" s="44">
        <f>ROUND(VLOOKUP(M175,XSD[], 2, FALSE), 1)</f>
        <v>3.5</v>
      </c>
      <c r="O175" s="58" t="s">
        <v>37</v>
      </c>
      <c r="P175" s="49">
        <f>ROUND(VLOOKUP(O175,XHB[], 2, FALSE), 1)</f>
        <v>7.2</v>
      </c>
      <c r="Q175" s="71">
        <v>4.8</v>
      </c>
      <c r="R175" s="71">
        <v>5.5</v>
      </c>
      <c r="S175" s="71">
        <v>4</v>
      </c>
      <c r="T175" s="71">
        <v>5.9</v>
      </c>
    </row>
    <row r="176" spans="1:20" x14ac:dyDescent="0.25">
      <c r="A176" s="46">
        <v>174</v>
      </c>
      <c r="B176" s="41" t="s">
        <v>33</v>
      </c>
      <c r="C176" s="41" t="s">
        <v>22</v>
      </c>
      <c r="D176" s="41" t="s">
        <v>26</v>
      </c>
      <c r="E176" s="41" t="s">
        <v>26</v>
      </c>
      <c r="F176" s="73">
        <v>1.9</v>
      </c>
      <c r="G176" s="59" t="s">
        <v>19</v>
      </c>
      <c r="H176" s="60" t="s">
        <v>19</v>
      </c>
      <c r="I176" s="60" t="s">
        <v>20</v>
      </c>
      <c r="J176" s="42" cm="1">
        <f t="array" ref="J176">ROUND(INDEX(XCIA[Value], MATCH(1, (XCIA[Confidentiality]=Input!G176) * (XCIA[Integrity]=Input!H176)*(XCIA[Availability]=Input!I176),0)), 1)</f>
        <v>6.7</v>
      </c>
      <c r="K176" s="56" t="s">
        <v>22</v>
      </c>
      <c r="L176" s="43">
        <f>ROUND(VLOOKUP(K176,XPS[], 2, FALSE), 1)</f>
        <v>10</v>
      </c>
      <c r="M176" s="57" t="s">
        <v>32</v>
      </c>
      <c r="N176" s="44">
        <f>ROUND(VLOOKUP(M176,XSD[], 2, FALSE), 1)</f>
        <v>8</v>
      </c>
      <c r="O176" s="58" t="s">
        <v>28</v>
      </c>
      <c r="P176" s="49">
        <f>ROUND(VLOOKUP(O176,XHB[], 2, FALSE), 1)</f>
        <v>3.5</v>
      </c>
      <c r="Q176" s="71">
        <v>2.1</v>
      </c>
      <c r="R176" s="71">
        <v>2.2999999999999998</v>
      </c>
      <c r="S176" s="71">
        <v>2.2000000000000002</v>
      </c>
      <c r="T176" s="71">
        <v>2</v>
      </c>
    </row>
    <row r="177" spans="1:20" x14ac:dyDescent="0.25">
      <c r="A177" s="40">
        <v>175</v>
      </c>
      <c r="B177" s="41" t="s">
        <v>29</v>
      </c>
      <c r="C177" s="41" t="s">
        <v>20</v>
      </c>
      <c r="D177" s="41" t="s">
        <v>19</v>
      </c>
      <c r="E177" s="41" t="s">
        <v>26</v>
      </c>
      <c r="F177" s="73">
        <v>3.4</v>
      </c>
      <c r="G177" s="59" t="s">
        <v>26</v>
      </c>
      <c r="H177" s="60" t="s">
        <v>26</v>
      </c>
      <c r="I177" s="60" t="s">
        <v>26</v>
      </c>
      <c r="J177" s="42" cm="1">
        <f t="array" ref="J177">ROUND(INDEX(XCIA[Value], MATCH(1, (XCIA[Confidentiality]=Input!G177) * (XCIA[Integrity]=Input!H177)*(XCIA[Availability]=Input!I177),0)), 1)</f>
        <v>0</v>
      </c>
      <c r="K177" s="56" t="s">
        <v>31</v>
      </c>
      <c r="L177" s="43">
        <f>ROUND(VLOOKUP(K177,XPS[], 2, FALSE), 1)</f>
        <v>6.5</v>
      </c>
      <c r="M177" s="57" t="s">
        <v>23</v>
      </c>
      <c r="N177" s="44">
        <f>ROUND(VLOOKUP(M177,XSD[], 2, FALSE), 1)</f>
        <v>6.2</v>
      </c>
      <c r="O177" s="58" t="s">
        <v>37</v>
      </c>
      <c r="P177" s="49">
        <f>ROUND(VLOOKUP(O177,XHB[], 2, FALSE), 1)</f>
        <v>7.2</v>
      </c>
      <c r="Q177" s="71">
        <v>0</v>
      </c>
      <c r="R177" s="71">
        <v>4</v>
      </c>
      <c r="S177" s="71">
        <v>4</v>
      </c>
      <c r="T177" s="71">
        <v>4.2</v>
      </c>
    </row>
    <row r="178" spans="1:20" x14ac:dyDescent="0.25">
      <c r="A178" s="40">
        <v>176</v>
      </c>
      <c r="B178" s="41" t="s">
        <v>18</v>
      </c>
      <c r="C178" s="41" t="s">
        <v>19</v>
      </c>
      <c r="D178" s="41" t="s">
        <v>26</v>
      </c>
      <c r="E178" s="41" t="s">
        <v>21</v>
      </c>
      <c r="F178" s="73">
        <v>8.9</v>
      </c>
      <c r="G178" s="59" t="s">
        <v>19</v>
      </c>
      <c r="H178" s="60" t="s">
        <v>19</v>
      </c>
      <c r="I178" s="60" t="s">
        <v>20</v>
      </c>
      <c r="J178" s="42" cm="1">
        <f t="array" ref="J178">ROUND(INDEX(XCIA[Value], MATCH(1, (XCIA[Confidentiality]=Input!G178) * (XCIA[Integrity]=Input!H178)*(XCIA[Availability]=Input!I178),0)), 1)</f>
        <v>6.7</v>
      </c>
      <c r="K178" s="56" t="s">
        <v>30</v>
      </c>
      <c r="L178" s="43">
        <f>ROUND(VLOOKUP(K178,XPS[], 2, FALSE), 1)</f>
        <v>0</v>
      </c>
      <c r="M178" s="57" t="s">
        <v>36</v>
      </c>
      <c r="N178" s="44">
        <f>ROUND(VLOOKUP(M178,XSD[], 2, FALSE), 1)</f>
        <v>10</v>
      </c>
      <c r="O178" s="58" t="s">
        <v>37</v>
      </c>
      <c r="P178" s="49">
        <f>ROUND(VLOOKUP(O178,XHB[], 2, FALSE), 1)</f>
        <v>7.2</v>
      </c>
      <c r="Q178" s="71">
        <v>8.8000000000000007</v>
      </c>
      <c r="R178" s="71">
        <v>0</v>
      </c>
      <c r="S178" s="71">
        <v>9</v>
      </c>
      <c r="T178" s="71">
        <v>8.8000000000000007</v>
      </c>
    </row>
    <row r="179" spans="1:20" x14ac:dyDescent="0.25">
      <c r="A179" s="45">
        <v>177</v>
      </c>
      <c r="B179" s="41" t="s">
        <v>33</v>
      </c>
      <c r="C179" s="41" t="s">
        <v>22</v>
      </c>
      <c r="D179" s="41" t="s">
        <v>26</v>
      </c>
      <c r="E179" s="41" t="s">
        <v>21</v>
      </c>
      <c r="F179" s="73">
        <v>1.7</v>
      </c>
      <c r="G179" s="59" t="s">
        <v>26</v>
      </c>
      <c r="H179" s="60" t="s">
        <v>20</v>
      </c>
      <c r="I179" s="60" t="s">
        <v>20</v>
      </c>
      <c r="J179" s="42" cm="1">
        <f t="array" ref="J179">ROUND(INDEX(XCIA[Value], MATCH(1, (XCIA[Confidentiality]=Input!G179) * (XCIA[Integrity]=Input!H179)*(XCIA[Availability]=Input!I179),0)), 1)</f>
        <v>6.7</v>
      </c>
      <c r="K179" s="56" t="s">
        <v>22</v>
      </c>
      <c r="L179" s="43">
        <f>ROUND(VLOOKUP(K179,XPS[], 2, FALSE), 1)</f>
        <v>10</v>
      </c>
      <c r="M179" s="57" t="s">
        <v>32</v>
      </c>
      <c r="N179" s="44">
        <f>ROUND(VLOOKUP(M179,XSD[], 2, FALSE), 1)</f>
        <v>8</v>
      </c>
      <c r="O179" s="58" t="s">
        <v>37</v>
      </c>
      <c r="P179" s="49">
        <f>ROUND(VLOOKUP(O179,XHB[], 2, FALSE), 1)</f>
        <v>7.2</v>
      </c>
      <c r="Q179" s="71">
        <v>1.9</v>
      </c>
      <c r="R179" s="71">
        <v>2.1</v>
      </c>
      <c r="S179" s="71">
        <v>2</v>
      </c>
      <c r="T179" s="71">
        <v>2</v>
      </c>
    </row>
    <row r="180" spans="1:20" x14ac:dyDescent="0.25">
      <c r="A180" s="40">
        <v>178</v>
      </c>
      <c r="B180" s="41" t="s">
        <v>29</v>
      </c>
      <c r="C180" s="41" t="s">
        <v>38</v>
      </c>
      <c r="D180" s="41" t="s">
        <v>20</v>
      </c>
      <c r="E180" s="41" t="s">
        <v>21</v>
      </c>
      <c r="F180" s="73">
        <v>0.5</v>
      </c>
      <c r="G180" s="59" t="s">
        <v>26</v>
      </c>
      <c r="H180" s="60" t="s">
        <v>19</v>
      </c>
      <c r="I180" s="60" t="s">
        <v>26</v>
      </c>
      <c r="J180" s="42" cm="1">
        <f t="array" ref="J180">ROUND(INDEX(XCIA[Value], MATCH(1, (XCIA[Confidentiality]=Input!G180) * (XCIA[Integrity]=Input!H180)*(XCIA[Availability]=Input!I180),0)), 1)</f>
        <v>1.7</v>
      </c>
      <c r="K180" s="56" t="s">
        <v>30</v>
      </c>
      <c r="L180" s="43">
        <f>ROUND(VLOOKUP(K180,XPS[], 2, FALSE), 1)</f>
        <v>0</v>
      </c>
      <c r="M180" s="57" t="s">
        <v>32</v>
      </c>
      <c r="N180" s="44">
        <f>ROUND(VLOOKUP(M180,XSD[], 2, FALSE), 1)</f>
        <v>8</v>
      </c>
      <c r="O180" s="58" t="s">
        <v>28</v>
      </c>
      <c r="P180" s="49">
        <f>ROUND(VLOOKUP(O180,XHB[], 2, FALSE), 1)</f>
        <v>3.5</v>
      </c>
      <c r="Q180" s="71">
        <v>0.6</v>
      </c>
      <c r="R180" s="71">
        <v>0</v>
      </c>
      <c r="S180" s="71">
        <v>0.9</v>
      </c>
      <c r="T180" s="71">
        <v>0.7</v>
      </c>
    </row>
    <row r="181" spans="1:20" x14ac:dyDescent="0.25">
      <c r="A181" s="46">
        <v>179</v>
      </c>
      <c r="B181" s="41" t="s">
        <v>34</v>
      </c>
      <c r="C181" s="41" t="s">
        <v>25</v>
      </c>
      <c r="D181" s="41" t="s">
        <v>19</v>
      </c>
      <c r="E181" s="41" t="s">
        <v>21</v>
      </c>
      <c r="F181" s="73">
        <v>5</v>
      </c>
      <c r="G181" s="59" t="s">
        <v>20</v>
      </c>
      <c r="H181" s="60" t="s">
        <v>20</v>
      </c>
      <c r="I181" s="60" t="s">
        <v>19</v>
      </c>
      <c r="J181" s="42" cm="1">
        <f t="array" ref="J181">ROUND(INDEX(XCIA[Value], MATCH(1, (XCIA[Confidentiality]=Input!G181) * (XCIA[Integrity]=Input!H181)*(XCIA[Availability]=Input!I181),0)), 1)</f>
        <v>8.3000000000000007</v>
      </c>
      <c r="K181" s="56" t="s">
        <v>27</v>
      </c>
      <c r="L181" s="43">
        <f>ROUND(VLOOKUP(K181,XPS[], 2, FALSE), 1)</f>
        <v>3</v>
      </c>
      <c r="M181" s="57" t="s">
        <v>23</v>
      </c>
      <c r="N181" s="44">
        <f>ROUND(VLOOKUP(M181,XSD[], 2, FALSE), 1)</f>
        <v>6.2</v>
      </c>
      <c r="O181" s="58" t="s">
        <v>26</v>
      </c>
      <c r="P181" s="49">
        <f>ROUND(VLOOKUP(O181,XHB[], 2, FALSE), 1)</f>
        <v>0</v>
      </c>
      <c r="Q181" s="71">
        <v>6.7</v>
      </c>
      <c r="R181" s="71">
        <v>4</v>
      </c>
      <c r="S181" s="71">
        <v>5.6</v>
      </c>
      <c r="T181" s="71">
        <v>0</v>
      </c>
    </row>
    <row r="182" spans="1:20" x14ac:dyDescent="0.25">
      <c r="A182" s="46">
        <v>180</v>
      </c>
      <c r="B182" s="41" t="s">
        <v>29</v>
      </c>
      <c r="C182" s="41" t="s">
        <v>20</v>
      </c>
      <c r="D182" s="41" t="s">
        <v>19</v>
      </c>
      <c r="E182" s="41" t="s">
        <v>21</v>
      </c>
      <c r="F182" s="73">
        <v>2.4</v>
      </c>
      <c r="G182" s="59" t="s">
        <v>26</v>
      </c>
      <c r="H182" s="60" t="s">
        <v>19</v>
      </c>
      <c r="I182" s="60" t="s">
        <v>20</v>
      </c>
      <c r="J182" s="42" cm="1">
        <f t="array" ref="J182">ROUND(INDEX(XCIA[Value], MATCH(1, (XCIA[Confidentiality]=Input!G182) * (XCIA[Integrity]=Input!H182)*(XCIA[Availability]=Input!I182),0)), 1)</f>
        <v>6</v>
      </c>
      <c r="K182" s="56" t="s">
        <v>30</v>
      </c>
      <c r="L182" s="43">
        <f>ROUND(VLOOKUP(K182,XPS[], 2, FALSE), 1)</f>
        <v>0</v>
      </c>
      <c r="M182" s="57" t="s">
        <v>36</v>
      </c>
      <c r="N182" s="44">
        <f>ROUND(VLOOKUP(M182,XSD[], 2, FALSE), 1)</f>
        <v>10</v>
      </c>
      <c r="O182" s="58" t="s">
        <v>28</v>
      </c>
      <c r="P182" s="49">
        <f>ROUND(VLOOKUP(O182,XHB[], 2, FALSE), 1)</f>
        <v>3.5</v>
      </c>
      <c r="Q182" s="71">
        <v>3.1</v>
      </c>
      <c r="R182" s="71">
        <v>0</v>
      </c>
      <c r="S182" s="71">
        <v>3.9</v>
      </c>
      <c r="T182" s="71">
        <v>2.6</v>
      </c>
    </row>
    <row r="183" spans="1:20" x14ac:dyDescent="0.25">
      <c r="A183" s="40">
        <v>181</v>
      </c>
      <c r="B183" s="41" t="s">
        <v>18</v>
      </c>
      <c r="C183" s="41" t="s">
        <v>30</v>
      </c>
      <c r="D183" s="41" t="s">
        <v>26</v>
      </c>
      <c r="E183" s="41" t="s">
        <v>26</v>
      </c>
      <c r="F183" s="73">
        <v>10</v>
      </c>
      <c r="G183" s="59" t="s">
        <v>20</v>
      </c>
      <c r="H183" s="60" t="s">
        <v>20</v>
      </c>
      <c r="I183" s="60" t="s">
        <v>20</v>
      </c>
      <c r="J183" s="42" cm="1">
        <f t="array" ref="J183">ROUND(INDEX(XCIA[Value], MATCH(1, (XCIA[Confidentiality]=Input!G183) * (XCIA[Integrity]=Input!H183)*(XCIA[Availability]=Input!I183),0)), 1)</f>
        <v>10</v>
      </c>
      <c r="K183" s="56" t="s">
        <v>22</v>
      </c>
      <c r="L183" s="43">
        <f>ROUND(VLOOKUP(K183,XPS[], 2, FALSE), 1)</f>
        <v>10</v>
      </c>
      <c r="M183" s="57" t="s">
        <v>36</v>
      </c>
      <c r="N183" s="44">
        <f>ROUND(VLOOKUP(M183,XSD[], 2, FALSE), 1)</f>
        <v>10</v>
      </c>
      <c r="O183" s="58" t="s">
        <v>24</v>
      </c>
      <c r="P183" s="49">
        <f>ROUND(VLOOKUP(O183,XHB[], 2, FALSE), 1)</f>
        <v>10</v>
      </c>
      <c r="Q183" s="71">
        <v>10</v>
      </c>
      <c r="R183" s="71">
        <v>10</v>
      </c>
      <c r="S183" s="71">
        <v>10</v>
      </c>
      <c r="T183" s="71">
        <v>10</v>
      </c>
    </row>
    <row r="184" spans="1:20" x14ac:dyDescent="0.25">
      <c r="A184" s="40">
        <v>182</v>
      </c>
      <c r="B184" s="41" t="s">
        <v>33</v>
      </c>
      <c r="C184" s="41" t="s">
        <v>38</v>
      </c>
      <c r="D184" s="41" t="s">
        <v>20</v>
      </c>
      <c r="E184" s="41" t="s">
        <v>21</v>
      </c>
      <c r="F184" s="73">
        <v>0.1</v>
      </c>
      <c r="G184" s="59" t="s">
        <v>20</v>
      </c>
      <c r="H184" s="60" t="s">
        <v>20</v>
      </c>
      <c r="I184" s="60" t="s">
        <v>20</v>
      </c>
      <c r="J184" s="42" cm="1">
        <f t="array" ref="J184">ROUND(INDEX(XCIA[Value], MATCH(1, (XCIA[Confidentiality]=Input!G184) * (XCIA[Integrity]=Input!H184)*(XCIA[Availability]=Input!I184),0)), 1)</f>
        <v>10</v>
      </c>
      <c r="K184" s="56" t="s">
        <v>35</v>
      </c>
      <c r="L184" s="43">
        <f>ROUND(VLOOKUP(K184,XPS[], 2, FALSE), 1)</f>
        <v>8.5</v>
      </c>
      <c r="M184" s="57" t="s">
        <v>36</v>
      </c>
      <c r="N184" s="44">
        <f>ROUND(VLOOKUP(M184,XSD[], 2, FALSE), 1)</f>
        <v>10</v>
      </c>
      <c r="O184" s="58" t="s">
        <v>24</v>
      </c>
      <c r="P184" s="49">
        <f>ROUND(VLOOKUP(O184,XHB[], 2, FALSE), 1)</f>
        <v>10</v>
      </c>
      <c r="Q184" s="71">
        <v>0.6</v>
      </c>
      <c r="R184" s="71">
        <v>0.6</v>
      </c>
      <c r="S184" s="71">
        <v>0.8</v>
      </c>
      <c r="T184" s="71">
        <v>0.6</v>
      </c>
    </row>
    <row r="185" spans="1:20" x14ac:dyDescent="0.25">
      <c r="A185" s="40">
        <v>183</v>
      </c>
      <c r="B185" s="41" t="s">
        <v>33</v>
      </c>
      <c r="C185" s="41" t="s">
        <v>38</v>
      </c>
      <c r="D185" s="41" t="s">
        <v>20</v>
      </c>
      <c r="E185" s="41" t="s">
        <v>21</v>
      </c>
      <c r="F185" s="73">
        <v>0.1</v>
      </c>
      <c r="G185" s="59" t="s">
        <v>19</v>
      </c>
      <c r="H185" s="60" t="s">
        <v>19</v>
      </c>
      <c r="I185" s="60" t="s">
        <v>19</v>
      </c>
      <c r="J185" s="42" cm="1">
        <f t="array" ref="J185">ROUND(INDEX(XCIA[Value], MATCH(1, (XCIA[Confidentiality]=Input!G185) * (XCIA[Integrity]=Input!H185)*(XCIA[Availability]=Input!I185),0)), 1)</f>
        <v>5</v>
      </c>
      <c r="K185" s="56" t="s">
        <v>27</v>
      </c>
      <c r="L185" s="43">
        <f>ROUND(VLOOKUP(K185,XPS[], 2, FALSE), 1)</f>
        <v>3</v>
      </c>
      <c r="M185" s="57" t="s">
        <v>39</v>
      </c>
      <c r="N185" s="44">
        <f>ROUND(VLOOKUP(M185,XSD[], 2, FALSE), 1)</f>
        <v>3.5</v>
      </c>
      <c r="O185" s="58" t="s">
        <v>28</v>
      </c>
      <c r="P185" s="49">
        <f>ROUND(VLOOKUP(O185,XHB[], 2, FALSE), 1)</f>
        <v>3.5</v>
      </c>
      <c r="Q185" s="71">
        <v>0.3</v>
      </c>
      <c r="R185" s="71">
        <v>0.2</v>
      </c>
      <c r="S185" s="71">
        <v>0.2</v>
      </c>
      <c r="T185" s="71">
        <v>0.3</v>
      </c>
    </row>
    <row r="186" spans="1:20" x14ac:dyDescent="0.25">
      <c r="A186" s="40">
        <v>184</v>
      </c>
      <c r="B186" s="41" t="s">
        <v>33</v>
      </c>
      <c r="C186" s="41" t="s">
        <v>38</v>
      </c>
      <c r="D186" s="41" t="s">
        <v>20</v>
      </c>
      <c r="E186" s="41" t="s">
        <v>21</v>
      </c>
      <c r="F186" s="73">
        <v>0.1</v>
      </c>
      <c r="G186" s="59" t="s">
        <v>19</v>
      </c>
      <c r="H186" s="60" t="s">
        <v>26</v>
      </c>
      <c r="I186" s="60" t="s">
        <v>19</v>
      </c>
      <c r="J186" s="42" cm="1">
        <f t="array" ref="J186">ROUND(INDEX(XCIA[Value], MATCH(1, (XCIA[Confidentiality]=Input!G186) * (XCIA[Integrity]=Input!H186)*(XCIA[Availability]=Input!I186),0)), 1)</f>
        <v>3.3</v>
      </c>
      <c r="K186" s="56" t="s">
        <v>31</v>
      </c>
      <c r="L186" s="43">
        <f>ROUND(VLOOKUP(K186,XPS[], 2, FALSE), 1)</f>
        <v>6.5</v>
      </c>
      <c r="M186" s="57" t="s">
        <v>32</v>
      </c>
      <c r="N186" s="44">
        <f>ROUND(VLOOKUP(M186,XSD[], 2, FALSE), 1)</f>
        <v>8</v>
      </c>
      <c r="O186" s="58" t="s">
        <v>37</v>
      </c>
      <c r="P186" s="49">
        <f>ROUND(VLOOKUP(O186,XHB[], 2, FALSE), 1)</f>
        <v>7.2</v>
      </c>
      <c r="Q186" s="71">
        <v>0.3</v>
      </c>
      <c r="R186" s="71">
        <v>0.4</v>
      </c>
      <c r="S186" s="71">
        <v>0.4</v>
      </c>
      <c r="T186" s="71">
        <v>0.5</v>
      </c>
    </row>
    <row r="187" spans="1:20" x14ac:dyDescent="0.25">
      <c r="A187" s="40">
        <v>185</v>
      </c>
      <c r="B187" s="41" t="s">
        <v>33</v>
      </c>
      <c r="C187" s="41" t="s">
        <v>38</v>
      </c>
      <c r="D187" s="41" t="s">
        <v>20</v>
      </c>
      <c r="E187" s="41" t="s">
        <v>21</v>
      </c>
      <c r="F187" s="73">
        <v>0.1</v>
      </c>
      <c r="G187" s="59" t="s">
        <v>19</v>
      </c>
      <c r="H187" s="60" t="s">
        <v>26</v>
      </c>
      <c r="I187" s="60" t="s">
        <v>26</v>
      </c>
      <c r="J187" s="42" cm="1">
        <f t="array" ref="J187">ROUND(INDEX(XCIA[Value], MATCH(1, (XCIA[Confidentiality]=Input!G187) * (XCIA[Integrity]=Input!H187)*(XCIA[Availability]=Input!I187),0)), 1)</f>
        <v>1.7</v>
      </c>
      <c r="K187" s="56" t="s">
        <v>35</v>
      </c>
      <c r="L187" s="43">
        <f>ROUND(VLOOKUP(K187,XPS[], 2, FALSE), 1)</f>
        <v>8.5</v>
      </c>
      <c r="M187" s="57" t="s">
        <v>32</v>
      </c>
      <c r="N187" s="44">
        <f>ROUND(VLOOKUP(M187,XSD[], 2, FALSE), 1)</f>
        <v>8</v>
      </c>
      <c r="O187" s="58" t="s">
        <v>26</v>
      </c>
      <c r="P187" s="49">
        <f>ROUND(VLOOKUP(O187,XHB[], 2, FALSE), 1)</f>
        <v>0</v>
      </c>
      <c r="Q187" s="71">
        <v>0.2</v>
      </c>
      <c r="R187" s="71">
        <v>0.6</v>
      </c>
      <c r="S187" s="71">
        <v>0.4</v>
      </c>
      <c r="T187" s="71">
        <v>0</v>
      </c>
    </row>
    <row r="188" spans="1:20" x14ac:dyDescent="0.25">
      <c r="A188" s="40">
        <v>186</v>
      </c>
      <c r="B188" s="41" t="s">
        <v>33</v>
      </c>
      <c r="C188" s="41" t="s">
        <v>38</v>
      </c>
      <c r="D188" s="41" t="s">
        <v>20</v>
      </c>
      <c r="E188" s="41" t="s">
        <v>21</v>
      </c>
      <c r="F188" s="73">
        <v>0.1</v>
      </c>
      <c r="G188" s="59" t="s">
        <v>19</v>
      </c>
      <c r="H188" s="60" t="s">
        <v>20</v>
      </c>
      <c r="I188" s="60" t="s">
        <v>19</v>
      </c>
      <c r="J188" s="42" cm="1">
        <f t="array" ref="J188">ROUND(INDEX(XCIA[Value], MATCH(1, (XCIA[Confidentiality]=Input!G188) * (XCIA[Integrity]=Input!H188)*(XCIA[Availability]=Input!I188),0)), 1)</f>
        <v>6.7</v>
      </c>
      <c r="K188" s="56" t="s">
        <v>27</v>
      </c>
      <c r="L188" s="43">
        <f>ROUND(VLOOKUP(K188,XPS[], 2, FALSE), 1)</f>
        <v>3</v>
      </c>
      <c r="M188" s="57" t="s">
        <v>39</v>
      </c>
      <c r="N188" s="44">
        <f>ROUND(VLOOKUP(M188,XSD[], 2, FALSE), 1)</f>
        <v>3.5</v>
      </c>
      <c r="O188" s="58" t="s">
        <v>28</v>
      </c>
      <c r="P188" s="49">
        <f>ROUND(VLOOKUP(O188,XHB[], 2, FALSE), 1)</f>
        <v>3.5</v>
      </c>
      <c r="Q188" s="71">
        <v>0.4</v>
      </c>
      <c r="R188" s="71">
        <v>0.2</v>
      </c>
      <c r="S188" s="71">
        <v>0.2</v>
      </c>
      <c r="T188" s="71">
        <v>0.3</v>
      </c>
    </row>
    <row r="189" spans="1:20" x14ac:dyDescent="0.25">
      <c r="A189" s="40">
        <v>187</v>
      </c>
      <c r="B189" s="41" t="s">
        <v>33</v>
      </c>
      <c r="C189" s="41" t="s">
        <v>38</v>
      </c>
      <c r="D189" s="41" t="s">
        <v>20</v>
      </c>
      <c r="E189" s="41" t="s">
        <v>21</v>
      </c>
      <c r="F189" s="73">
        <v>0.1</v>
      </c>
      <c r="G189" s="59" t="s">
        <v>26</v>
      </c>
      <c r="H189" s="60" t="s">
        <v>20</v>
      </c>
      <c r="I189" s="60" t="s">
        <v>26</v>
      </c>
      <c r="J189" s="42" cm="1">
        <f t="array" ref="J189">ROUND(INDEX(XCIA[Value], MATCH(1, (XCIA[Confidentiality]=Input!G189) * (XCIA[Integrity]=Input!H189)*(XCIA[Availability]=Input!I189),0)), 1)</f>
        <v>3.3</v>
      </c>
      <c r="K189" s="56" t="s">
        <v>22</v>
      </c>
      <c r="L189" s="43">
        <f>ROUND(VLOOKUP(K189,XPS[], 2, FALSE), 1)</f>
        <v>10</v>
      </c>
      <c r="M189" s="57" t="s">
        <v>23</v>
      </c>
      <c r="N189" s="44">
        <f>ROUND(VLOOKUP(M189,XSD[], 2, FALSE), 1)</f>
        <v>6.2</v>
      </c>
      <c r="O189" s="58" t="s">
        <v>37</v>
      </c>
      <c r="P189" s="49">
        <f>ROUND(VLOOKUP(O189,XHB[], 2, FALSE), 1)</f>
        <v>7.2</v>
      </c>
      <c r="Q189" s="71">
        <v>0.3</v>
      </c>
      <c r="R189" s="71">
        <v>0.8</v>
      </c>
      <c r="S189" s="71">
        <v>0.6</v>
      </c>
      <c r="T189" s="71">
        <v>0.5</v>
      </c>
    </row>
    <row r="190" spans="1:20" x14ac:dyDescent="0.25">
      <c r="A190" s="40">
        <v>188</v>
      </c>
      <c r="B190" s="41" t="s">
        <v>33</v>
      </c>
      <c r="C190" s="41" t="s">
        <v>38</v>
      </c>
      <c r="D190" s="41" t="s">
        <v>20</v>
      </c>
      <c r="E190" s="41" t="s">
        <v>21</v>
      </c>
      <c r="F190" s="73">
        <v>0.1</v>
      </c>
      <c r="G190" s="59" t="s">
        <v>20</v>
      </c>
      <c r="H190" s="60" t="s">
        <v>26</v>
      </c>
      <c r="I190" s="60" t="s">
        <v>26</v>
      </c>
      <c r="J190" s="42" cm="1">
        <f t="array" ref="J190">ROUND(INDEX(XCIA[Value], MATCH(1, (XCIA[Confidentiality]=Input!G190) * (XCIA[Integrity]=Input!H190)*(XCIA[Availability]=Input!I190),0)), 1)</f>
        <v>3.3</v>
      </c>
      <c r="K190" s="56" t="s">
        <v>27</v>
      </c>
      <c r="L190" s="43">
        <f>ROUND(VLOOKUP(K190,XPS[], 2, FALSE), 1)</f>
        <v>3</v>
      </c>
      <c r="M190" s="57" t="s">
        <v>32</v>
      </c>
      <c r="N190" s="44">
        <f>ROUND(VLOOKUP(M190,XSD[], 2, FALSE), 1)</f>
        <v>8</v>
      </c>
      <c r="O190" s="58" t="s">
        <v>24</v>
      </c>
      <c r="P190" s="49">
        <f>ROUND(VLOOKUP(O190,XHB[], 2, FALSE), 1)</f>
        <v>10</v>
      </c>
      <c r="Q190" s="71">
        <v>0.3</v>
      </c>
      <c r="R190" s="71">
        <v>0.2</v>
      </c>
      <c r="S190" s="71">
        <v>0.4</v>
      </c>
      <c r="T190" s="71">
        <v>0.6</v>
      </c>
    </row>
    <row r="191" spans="1:20" x14ac:dyDescent="0.25">
      <c r="A191" s="40">
        <v>189</v>
      </c>
      <c r="B191" s="41" t="s">
        <v>33</v>
      </c>
      <c r="C191" s="41" t="s">
        <v>38</v>
      </c>
      <c r="D191" s="41" t="s">
        <v>20</v>
      </c>
      <c r="E191" s="41" t="s">
        <v>21</v>
      </c>
      <c r="F191" s="73">
        <v>0.1</v>
      </c>
      <c r="G191" s="59" t="s">
        <v>26</v>
      </c>
      <c r="H191" s="60" t="s">
        <v>20</v>
      </c>
      <c r="I191" s="60" t="s">
        <v>20</v>
      </c>
      <c r="J191" s="42" cm="1">
        <f t="array" ref="J191">ROUND(INDEX(XCIA[Value], MATCH(1, (XCIA[Confidentiality]=Input!G191) * (XCIA[Integrity]=Input!H191)*(XCIA[Availability]=Input!I191),0)), 1)</f>
        <v>6.7</v>
      </c>
      <c r="K191" s="56" t="s">
        <v>31</v>
      </c>
      <c r="L191" s="43">
        <f>ROUND(VLOOKUP(K191,XPS[], 2, FALSE), 1)</f>
        <v>6.5</v>
      </c>
      <c r="M191" s="57" t="s">
        <v>36</v>
      </c>
      <c r="N191" s="44">
        <f>ROUND(VLOOKUP(M191,XSD[], 2, FALSE), 1)</f>
        <v>10</v>
      </c>
      <c r="O191" s="58" t="s">
        <v>37</v>
      </c>
      <c r="P191" s="49">
        <f>ROUND(VLOOKUP(O191,XHB[], 2, FALSE), 1)</f>
        <v>7.2</v>
      </c>
      <c r="Q191" s="71">
        <v>0.4</v>
      </c>
      <c r="R191" s="71">
        <v>0.4</v>
      </c>
      <c r="S191" s="71">
        <v>0.8</v>
      </c>
      <c r="T191" s="71">
        <v>0.5</v>
      </c>
    </row>
    <row r="192" spans="1:20" x14ac:dyDescent="0.25">
      <c r="A192" s="40">
        <v>190</v>
      </c>
      <c r="B192" s="41" t="s">
        <v>33</v>
      </c>
      <c r="C192" s="41" t="s">
        <v>38</v>
      </c>
      <c r="D192" s="41" t="s">
        <v>20</v>
      </c>
      <c r="E192" s="41" t="s">
        <v>21</v>
      </c>
      <c r="F192" s="73">
        <v>0.1</v>
      </c>
      <c r="G192" s="59" t="s">
        <v>26</v>
      </c>
      <c r="H192" s="60" t="s">
        <v>20</v>
      </c>
      <c r="I192" s="60" t="s">
        <v>26</v>
      </c>
      <c r="J192" s="42" cm="1">
        <f t="array" ref="J192">ROUND(INDEX(XCIA[Value], MATCH(1, (XCIA[Confidentiality]=Input!G192) * (XCIA[Integrity]=Input!H192)*(XCIA[Availability]=Input!I192),0)), 1)</f>
        <v>3.3</v>
      </c>
      <c r="K192" s="56" t="s">
        <v>22</v>
      </c>
      <c r="L192" s="43">
        <f>ROUND(VLOOKUP(K192,XPS[], 2, FALSE), 1)</f>
        <v>10</v>
      </c>
      <c r="M192" s="57" t="s">
        <v>36</v>
      </c>
      <c r="N192" s="44">
        <f>ROUND(VLOOKUP(M192,XSD[], 2, FALSE), 1)</f>
        <v>10</v>
      </c>
      <c r="O192" s="58" t="s">
        <v>37</v>
      </c>
      <c r="P192" s="49">
        <f>ROUND(VLOOKUP(O192,XHB[], 2, FALSE), 1)</f>
        <v>7.2</v>
      </c>
      <c r="Q192" s="71">
        <v>0.3</v>
      </c>
      <c r="R192" s="71">
        <v>0.8</v>
      </c>
      <c r="S192" s="71">
        <v>0.8</v>
      </c>
      <c r="T192" s="71">
        <v>0.5</v>
      </c>
    </row>
    <row r="193" spans="1:20" x14ac:dyDescent="0.25">
      <c r="A193" s="40">
        <v>191</v>
      </c>
      <c r="B193" s="41" t="s">
        <v>33</v>
      </c>
      <c r="C193" s="41" t="s">
        <v>38</v>
      </c>
      <c r="D193" s="41" t="s">
        <v>20</v>
      </c>
      <c r="E193" s="41" t="s">
        <v>21</v>
      </c>
      <c r="F193" s="73">
        <v>0.1</v>
      </c>
      <c r="G193" s="59" t="s">
        <v>26</v>
      </c>
      <c r="H193" s="60" t="s">
        <v>19</v>
      </c>
      <c r="I193" s="60" t="s">
        <v>26</v>
      </c>
      <c r="J193" s="42" cm="1">
        <f t="array" ref="J193">ROUND(INDEX(XCIA[Value], MATCH(1, (XCIA[Confidentiality]=Input!G193) * (XCIA[Integrity]=Input!H193)*(XCIA[Availability]=Input!I193),0)), 1)</f>
        <v>1.7</v>
      </c>
      <c r="K193" s="56" t="s">
        <v>35</v>
      </c>
      <c r="L193" s="43">
        <f>ROUND(VLOOKUP(K193,XPS[], 2, FALSE), 1)</f>
        <v>8.5</v>
      </c>
      <c r="M193" s="57" t="s">
        <v>36</v>
      </c>
      <c r="N193" s="44">
        <f>ROUND(VLOOKUP(M193,XSD[], 2, FALSE), 1)</f>
        <v>10</v>
      </c>
      <c r="O193" s="58" t="s">
        <v>37</v>
      </c>
      <c r="P193" s="49">
        <f>ROUND(VLOOKUP(O193,XHB[], 2, FALSE), 1)</f>
        <v>7.2</v>
      </c>
      <c r="Q193" s="71">
        <v>0.2</v>
      </c>
      <c r="R193" s="71">
        <v>0.6</v>
      </c>
      <c r="S193" s="71">
        <v>0.8</v>
      </c>
      <c r="T193" s="71">
        <v>0.5</v>
      </c>
    </row>
  </sheetData>
  <autoFilter ref="A1:T221" xr:uid="{9B18C87F-88DB-4876-BB36-405C9419C410}">
    <filterColumn colId="6" showButton="0"/>
    <filterColumn colId="7" showButton="0"/>
    <filterColumn colId="16" showButton="0"/>
    <filterColumn colId="17" showButton="0"/>
    <filterColumn colId="18" showButton="0"/>
    <sortState xmlns:xlrd2="http://schemas.microsoft.com/office/spreadsheetml/2017/richdata2" ref="A16:T188">
      <sortCondition ref="A1:A221"/>
    </sortState>
  </autoFilter>
  <sortState xmlns:xlrd2="http://schemas.microsoft.com/office/spreadsheetml/2017/richdata2" ref="A4:T202">
    <sortCondition ref="A3:A202"/>
  </sortState>
  <mergeCells count="15">
    <mergeCell ref="F1:F2"/>
    <mergeCell ref="A1:A2"/>
    <mergeCell ref="B1:B2"/>
    <mergeCell ref="C1:C2"/>
    <mergeCell ref="D1:D2"/>
    <mergeCell ref="E1:E2"/>
    <mergeCell ref="P1:P2"/>
    <mergeCell ref="Q1:T1"/>
    <mergeCell ref="O1:O2"/>
    <mergeCell ref="G1:I1"/>
    <mergeCell ref="J1:J2"/>
    <mergeCell ref="K1:K2"/>
    <mergeCell ref="L1:L2"/>
    <mergeCell ref="M1:M2"/>
    <mergeCell ref="N1:N2"/>
  </mergeCells>
  <dataValidations xWindow="1341" yWindow="1152" count="7">
    <dataValidation allowBlank="1" showErrorMessage="1" promptTitle="UI" prompt="User Interaction" sqref="E1" xr:uid="{7B172442-51FA-49E9-8C79-4212E9A5C60C}"/>
    <dataValidation allowBlank="1" showErrorMessage="1" promptTitle="PR" prompt="Privilege Required" sqref="D1" xr:uid="{0689ECCC-AE3E-44D0-9FD7-28DCBE682106}"/>
    <dataValidation allowBlank="1" showErrorMessage="1" promptTitle="EAC" prompt="Attack Complexity" sqref="C1" xr:uid="{4BAA72E6-A4B7-47B3-AE03-B6CCFACCAE9A}"/>
    <dataValidation allowBlank="1" showErrorMessage="1" promptTitle="AV" prompt="Attack Vector" sqref="B1" xr:uid="{4125D245-588B-44ED-A120-3B9501B05E2E}"/>
    <dataValidation type="decimal" allowBlank="1" showErrorMessage="1" errorTitle="Score Validation" error="Score must be a number, and range between 0 and 10 (inclusive)" sqref="L3:L192 N3:N192 J3:J192 L193 N193 J193" xr:uid="{E28F2A3F-2D08-4469-BCFF-D471BB869B80}">
      <formula1>0</formula1>
      <formula2>10</formula2>
    </dataValidation>
    <dataValidation type="decimal" allowBlank="1" showInputMessage="1" showErrorMessage="1" errorTitle="Score Validation" error="Score must be a number, and range between 0 and 10 (inclusive)" sqref="P3:T192 P193:T193" xr:uid="{F7668674-C89A-46DE-9E2A-B222400D6CD6}">
      <formula1>0</formula1>
      <formula2>10</formula2>
    </dataValidation>
    <dataValidation type="decimal" allowBlank="1" showInputMessage="1" showErrorMessage="1" errorTitle="Score Validation" error="Score must be a number, and range between 0.1 and 10 (inclusive)" sqref="F3:F192 F193" xr:uid="{E0DE361F-98DE-4236-A40F-285DE7DC88F3}">
      <formula1>0.1</formula1>
      <formula2>10</formula2>
    </dataValidation>
  </dataValidations>
  <pageMargins left="0.25" right="0.25" top="0.75" bottom="0.75" header="0.3" footer="0.3"/>
  <pageSetup paperSize="9" scale="39" fitToHeight="0" orientation="landscape" horizontalDpi="1200" verticalDpi="1200" r:id="rId1"/>
  <extLst>
    <ext xmlns:x14="http://schemas.microsoft.com/office/spreadsheetml/2009/9/main" uri="{CCE6A557-97BC-4b89-ADB6-D9C93CAAB3DF}">
      <x14:dataValidations xmlns:xm="http://schemas.microsoft.com/office/excel/2006/main" xWindow="1341" yWindow="1152" count="10">
        <x14:dataValidation type="list" allowBlank="1" showInputMessage="1" showErrorMessage="1" promptTitle="User Interaction" prompt="Select the user interaction value from the list" xr:uid="{20A4CD9B-1375-4F29-9EB2-9B7BBE0BA6FF}">
          <x14:formula1>
            <xm:f>'Exploitability Metrics'!$G$3:$G$4</xm:f>
          </x14:formula1>
          <xm:sqref>E3:E192 E193</xm:sqref>
        </x14:dataValidation>
        <x14:dataValidation type="list" allowBlank="1" showInputMessage="1" showErrorMessage="1" promptTitle="Privileges Required (PR)" prompt="Select the privileges required value from the list" xr:uid="{463BA7FD-1F05-4E97-9E60-54876D73DFD2}">
          <x14:formula1>
            <xm:f>'Exploitability Metrics'!$E$3:$E$5</xm:f>
          </x14:formula1>
          <xm:sqref>D3:D192 D193</xm:sqref>
        </x14:dataValidation>
        <x14:dataValidation type="list" allowBlank="1" showInputMessage="1" showErrorMessage="1" promptTitle="Attack Complexity (EAC)" prompt="Select the attack complexity value from the list" xr:uid="{1A68C1C5-18CB-4D3B-8C86-A0D0A2A7AB38}">
          <x14:formula1>
            <xm:f>'Exploitability Metrics'!$C$3:$C$8</xm:f>
          </x14:formula1>
          <xm:sqref>C3:C192 C193</xm:sqref>
        </x14:dataValidation>
        <x14:dataValidation type="list" allowBlank="1" showInputMessage="1" showErrorMessage="1" error="Please pick only a valid attack vector value from the list" promptTitle="Attack Vector (AV)" prompt="Select the attack vector value from the list" xr:uid="{CBCA14FF-AB72-4CD3-A3A0-F520ED0D3BD2}">
          <x14:formula1>
            <xm:f>'Exploitability Metrics'!$A$3:$A$6</xm:f>
          </x14:formula1>
          <xm:sqref>B3:B192 B193</xm:sqref>
        </x14:dataValidation>
        <x14:dataValidation type="list" allowBlank="1" showInputMessage="1" showErrorMessage="1" promptTitle="Patient Safety" prompt="Select the patient safety value from the list" xr:uid="{029DA38C-1B7B-4E45-A25D-6724FAF590E3}">
          <x14:formula1>
            <xm:f>'Impact Metrics'!$F$3:$F$7</xm:f>
          </x14:formula1>
          <xm:sqref>K3:K192 K193</xm:sqref>
        </x14:dataValidation>
        <x14:dataValidation type="list" allowBlank="1" showInputMessage="1" showErrorMessage="1" promptTitle="Sensitive Data" prompt="Select the sensitive data value from the list" xr:uid="{B7BFABEF-E8BE-43E0-84A9-0C135E97F99D}">
          <x14:formula1>
            <xm:f>'Impact Metrics'!$I$3:$I$7</xm:f>
          </x14:formula1>
          <xm:sqref>M3:M192 M193</xm:sqref>
        </x14:dataValidation>
        <x14:dataValidation type="list" allowBlank="1" showInputMessage="1" showErrorMessage="1" promptTitle="Hospital Breach" prompt="Select the hospital breach value from the list" xr:uid="{443B9126-FA23-4879-ABA4-5B9890875360}">
          <x14:formula1>
            <xm:f>'Impact Metrics'!$L$3:$L$6</xm:f>
          </x14:formula1>
          <xm:sqref>O3:O193</xm:sqref>
        </x14:dataValidation>
        <x14:dataValidation type="list" allowBlank="1" showInputMessage="1" showErrorMessage="1" promptTitle="Confidentiality" prompt="Select the confidentiality value from the list" xr:uid="{D8348950-441C-4B0C-82E1-EC2200D5E3A3}">
          <x14:formula1>
            <xm:f>'Impact Metrics'!$A$34:$A$36</xm:f>
          </x14:formula1>
          <xm:sqref>G3:G193</xm:sqref>
        </x14:dataValidation>
        <x14:dataValidation type="list" allowBlank="1" showInputMessage="1" showErrorMessage="1" promptTitle="Integrity" prompt="Select the integrity value from the list" xr:uid="{7A4C9296-81E0-4ABC-974E-B7CF746DA819}">
          <x14:formula1>
            <xm:f>'Impact Metrics'!$A$34:$A$36</xm:f>
          </x14:formula1>
          <xm:sqref>H3:H193</xm:sqref>
        </x14:dataValidation>
        <x14:dataValidation type="list" allowBlank="1" showInputMessage="1" showErrorMessage="1" promptTitle="Availability" prompt="Select the availability value from the list" xr:uid="{0466EAA3-3E91-49BE-A7FD-7744245DA963}">
          <x14:formula1>
            <xm:f>'Impact Metrics'!$A$34:$A$36</xm:f>
          </x14:formula1>
          <xm:sqref>I3:I193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9B37-E53A-4F8D-ADC2-B522F2F5EF8D}">
  <dimension ref="A1:E192"/>
  <sheetViews>
    <sheetView zoomScaleNormal="100" workbookViewId="0">
      <selection activeCell="A5" sqref="A5"/>
    </sheetView>
  </sheetViews>
  <sheetFormatPr defaultColWidth="9" defaultRowHeight="15" x14ac:dyDescent="0.25"/>
  <cols>
    <col min="1" max="1" width="5.85546875" style="2" bestFit="1" customWidth="1"/>
    <col min="2" max="2" width="6.42578125" style="2" customWidth="1"/>
    <col min="3" max="3" width="6.140625" style="2" customWidth="1"/>
    <col min="4" max="4" width="5.42578125" style="2" customWidth="1"/>
    <col min="5" max="5" width="10.140625" style="2" bestFit="1" customWidth="1"/>
    <col min="6" max="16384" width="9" style="2"/>
  </cols>
  <sheetData>
    <row r="1" spans="1:5" ht="15.75" thickBot="1" x14ac:dyDescent="0.3">
      <c r="A1" s="18" t="s">
        <v>1</v>
      </c>
      <c r="B1" s="18" t="s">
        <v>2</v>
      </c>
      <c r="C1" s="18" t="s">
        <v>3</v>
      </c>
      <c r="D1" s="18" t="s">
        <v>4</v>
      </c>
      <c r="E1" s="19" t="s">
        <v>40</v>
      </c>
    </row>
    <row r="2" spans="1:5" x14ac:dyDescent="0.25">
      <c r="A2" s="4">
        <f>MATCH(Input!B3, AV[Name],0)</f>
        <v>1</v>
      </c>
      <c r="B2" s="4">
        <f>MATCH(Input!C3, EAC[Name],0)</f>
        <v>2</v>
      </c>
      <c r="C2" s="4">
        <f>MATCH(Input!D3,PR[Name],0)</f>
        <v>3</v>
      </c>
      <c r="D2" s="4">
        <f>MATCH(Input!E3, UI[Name],0)</f>
        <v>2</v>
      </c>
      <c r="E2" s="25">
        <f>Input!F3</f>
        <v>5.0999999999999996</v>
      </c>
    </row>
    <row r="3" spans="1:5" x14ac:dyDescent="0.25">
      <c r="A3" s="4">
        <f>MATCH(Input!B4, AV[Name],0)</f>
        <v>1</v>
      </c>
      <c r="B3" s="4">
        <f>MATCH(Input!C4, EAC[Name],0)</f>
        <v>3</v>
      </c>
      <c r="C3" s="4">
        <f>MATCH(Input!D4,PR[Name],0)</f>
        <v>1</v>
      </c>
      <c r="D3" s="4">
        <f>MATCH(Input!E4, UI[Name],0)</f>
        <v>2</v>
      </c>
      <c r="E3" s="26">
        <f>Input!F4</f>
        <v>6.6</v>
      </c>
    </row>
    <row r="4" spans="1:5" x14ac:dyDescent="0.25">
      <c r="A4" s="4">
        <f>MATCH(Input!B5, AV[Name],0)</f>
        <v>3</v>
      </c>
      <c r="B4" s="4">
        <f>MATCH(Input!C5, EAC[Name],0)</f>
        <v>1</v>
      </c>
      <c r="C4" s="4">
        <f>MATCH(Input!D5,PR[Name],0)</f>
        <v>3</v>
      </c>
      <c r="D4" s="4">
        <f>MATCH(Input!E5, UI[Name],0)</f>
        <v>2</v>
      </c>
      <c r="E4" s="26">
        <f>Input!F5</f>
        <v>3.9</v>
      </c>
    </row>
    <row r="5" spans="1:5" x14ac:dyDescent="0.25">
      <c r="A5" s="4">
        <f>MATCH(Input!B6, AV[Name],0)</f>
        <v>4</v>
      </c>
      <c r="B5" s="4">
        <f>MATCH(Input!C6, EAC[Name],0)</f>
        <v>3</v>
      </c>
      <c r="C5" s="4">
        <f>MATCH(Input!D6,PR[Name],0)</f>
        <v>2</v>
      </c>
      <c r="D5" s="4">
        <f>MATCH(Input!E6, UI[Name],0)</f>
        <v>1</v>
      </c>
      <c r="E5" s="21">
        <f>Input!F6</f>
        <v>4</v>
      </c>
    </row>
    <row r="6" spans="1:5" x14ac:dyDescent="0.25">
      <c r="A6" s="4">
        <f>MATCH(Input!B7, AV[Name],0)</f>
        <v>2</v>
      </c>
      <c r="B6" s="4">
        <f>MATCH(Input!C7, EAC[Name],0)</f>
        <v>2</v>
      </c>
      <c r="C6" s="4">
        <f>MATCH(Input!D7,PR[Name],0)</f>
        <v>1</v>
      </c>
      <c r="D6" s="4">
        <f>MATCH(Input!E7, UI[Name],0)</f>
        <v>2</v>
      </c>
      <c r="E6" s="26">
        <f>Input!F7</f>
        <v>8.3000000000000007</v>
      </c>
    </row>
    <row r="7" spans="1:5" x14ac:dyDescent="0.25">
      <c r="A7" s="4">
        <f>MATCH(Input!B8, AV[Name],0)</f>
        <v>4</v>
      </c>
      <c r="B7" s="4">
        <f>MATCH(Input!C8, EAC[Name],0)</f>
        <v>6</v>
      </c>
      <c r="C7" s="4">
        <f>MATCH(Input!D8,PR[Name],0)</f>
        <v>3</v>
      </c>
      <c r="D7" s="4">
        <f>MATCH(Input!E8, UI[Name],0)</f>
        <v>2</v>
      </c>
      <c r="E7" s="26">
        <f>Input!F8</f>
        <v>0.1</v>
      </c>
    </row>
    <row r="8" spans="1:5" x14ac:dyDescent="0.25">
      <c r="A8" s="4">
        <f>MATCH(Input!B9, AV[Name],0)</f>
        <v>4</v>
      </c>
      <c r="B8" s="4">
        <f>MATCH(Input!C9, EAC[Name],0)</f>
        <v>3</v>
      </c>
      <c r="C8" s="4">
        <f>MATCH(Input!D9,PR[Name],0)</f>
        <v>1</v>
      </c>
      <c r="D8" s="4">
        <f>MATCH(Input!E9, UI[Name],0)</f>
        <v>1</v>
      </c>
      <c r="E8" s="21">
        <f>Input!F9</f>
        <v>5.2</v>
      </c>
    </row>
    <row r="9" spans="1:5" x14ac:dyDescent="0.25">
      <c r="A9" s="4">
        <f>MATCH(Input!B10, AV[Name],0)</f>
        <v>4</v>
      </c>
      <c r="B9" s="4">
        <f>MATCH(Input!C10, EAC[Name],0)</f>
        <v>6</v>
      </c>
      <c r="C9" s="4">
        <f>MATCH(Input!D10,PR[Name],0)</f>
        <v>2</v>
      </c>
      <c r="D9" s="4">
        <f>MATCH(Input!E10, UI[Name],0)</f>
        <v>2</v>
      </c>
      <c r="E9" s="26">
        <f>Input!F10</f>
        <v>0.3</v>
      </c>
    </row>
    <row r="10" spans="1:5" x14ac:dyDescent="0.25">
      <c r="A10" s="4">
        <f>MATCH(Input!B11, AV[Name],0)</f>
        <v>1</v>
      </c>
      <c r="B10" s="4">
        <f>MATCH(Input!C11, EAC[Name],0)</f>
        <v>2</v>
      </c>
      <c r="C10" s="4">
        <f>MATCH(Input!D11,PR[Name],0)</f>
        <v>3</v>
      </c>
      <c r="D10" s="4">
        <f>MATCH(Input!E11, UI[Name],0)</f>
        <v>1</v>
      </c>
      <c r="E10" s="26">
        <f>Input!F11</f>
        <v>5.4</v>
      </c>
    </row>
    <row r="11" spans="1:5" x14ac:dyDescent="0.25">
      <c r="A11" s="4">
        <f>MATCH(Input!B12, AV[Name],0)</f>
        <v>1</v>
      </c>
      <c r="B11" s="4">
        <f>MATCH(Input!C12, EAC[Name],0)</f>
        <v>1</v>
      </c>
      <c r="C11" s="4">
        <f>MATCH(Input!D12,PR[Name],0)</f>
        <v>1</v>
      </c>
      <c r="D11" s="4">
        <f>MATCH(Input!E12, UI[Name],0)</f>
        <v>1</v>
      </c>
      <c r="E11" s="21">
        <f>Input!F12</f>
        <v>10</v>
      </c>
    </row>
    <row r="12" spans="1:5" x14ac:dyDescent="0.25">
      <c r="A12" s="4">
        <f>MATCH(Input!B13, AV[Name],0)</f>
        <v>4</v>
      </c>
      <c r="B12" s="4">
        <f>MATCH(Input!C13, EAC[Name],0)</f>
        <v>3</v>
      </c>
      <c r="C12" s="4">
        <f>MATCH(Input!D13,PR[Name],0)</f>
        <v>2</v>
      </c>
      <c r="D12" s="4">
        <f>MATCH(Input!E13, UI[Name],0)</f>
        <v>2</v>
      </c>
      <c r="E12" s="26">
        <f>Input!F13</f>
        <v>3</v>
      </c>
    </row>
    <row r="13" spans="1:5" x14ac:dyDescent="0.25">
      <c r="A13" s="4">
        <f>MATCH(Input!B14, AV[Name],0)</f>
        <v>3</v>
      </c>
      <c r="B13" s="4">
        <f>MATCH(Input!C14, EAC[Name],0)</f>
        <v>4</v>
      </c>
      <c r="C13" s="4">
        <f>MATCH(Input!D14,PR[Name],0)</f>
        <v>1</v>
      </c>
      <c r="D13" s="4">
        <f>MATCH(Input!E14, UI[Name],0)</f>
        <v>1</v>
      </c>
      <c r="E13" s="26">
        <f>Input!F14</f>
        <v>4.5999999999999996</v>
      </c>
    </row>
    <row r="14" spans="1:5" x14ac:dyDescent="0.25">
      <c r="A14" s="4">
        <f>MATCH(Input!B15, AV[Name],0)</f>
        <v>4</v>
      </c>
      <c r="B14" s="4">
        <f>MATCH(Input!C15, EAC[Name],0)</f>
        <v>4</v>
      </c>
      <c r="C14" s="4">
        <f>MATCH(Input!D15,PR[Name],0)</f>
        <v>1</v>
      </c>
      <c r="D14" s="4">
        <f>MATCH(Input!E15, UI[Name],0)</f>
        <v>2</v>
      </c>
      <c r="E14" s="21">
        <f>Input!F15</f>
        <v>3</v>
      </c>
    </row>
    <row r="15" spans="1:5" x14ac:dyDescent="0.25">
      <c r="A15" s="4">
        <f>MATCH(Input!B16, AV[Name],0)</f>
        <v>4</v>
      </c>
      <c r="B15" s="4">
        <f>MATCH(Input!C16, EAC[Name],0)</f>
        <v>2</v>
      </c>
      <c r="C15" s="4">
        <f>MATCH(Input!D16,PR[Name],0)</f>
        <v>2</v>
      </c>
      <c r="D15" s="4">
        <f>MATCH(Input!E16, UI[Name],0)</f>
        <v>1</v>
      </c>
      <c r="E15" s="26">
        <f>Input!F16</f>
        <v>4.5999999999999996</v>
      </c>
    </row>
    <row r="16" spans="1:5" x14ac:dyDescent="0.25">
      <c r="A16" s="4">
        <f>MATCH(Input!B17, AV[Name],0)</f>
        <v>1</v>
      </c>
      <c r="B16" s="4">
        <f>MATCH(Input!C17, EAC[Name],0)</f>
        <v>4</v>
      </c>
      <c r="C16" s="4">
        <f>MATCH(Input!D17,PR[Name],0)</f>
        <v>2</v>
      </c>
      <c r="D16" s="4">
        <f>MATCH(Input!E17, UI[Name],0)</f>
        <v>2</v>
      </c>
      <c r="E16" s="26">
        <f>Input!F17</f>
        <v>4.2</v>
      </c>
    </row>
    <row r="17" spans="1:5" x14ac:dyDescent="0.25">
      <c r="A17" s="4">
        <f>MATCH(Input!B18, AV[Name],0)</f>
        <v>1</v>
      </c>
      <c r="B17" s="4">
        <f>MATCH(Input!C18, EAC[Name],0)</f>
        <v>1</v>
      </c>
      <c r="C17" s="4">
        <f>MATCH(Input!D18,PR[Name],0)</f>
        <v>3</v>
      </c>
      <c r="D17" s="4">
        <f>MATCH(Input!E18, UI[Name],0)</f>
        <v>1</v>
      </c>
      <c r="E17" s="21">
        <f>Input!F18</f>
        <v>5.8</v>
      </c>
    </row>
    <row r="18" spans="1:5" x14ac:dyDescent="0.25">
      <c r="A18" s="4">
        <f>MATCH(Input!B19, AV[Name],0)</f>
        <v>2</v>
      </c>
      <c r="B18" s="4">
        <f>MATCH(Input!C19, EAC[Name],0)</f>
        <v>1</v>
      </c>
      <c r="C18" s="4">
        <f>MATCH(Input!D19,PR[Name],0)</f>
        <v>1</v>
      </c>
      <c r="D18" s="4">
        <f>MATCH(Input!E19, UI[Name],0)</f>
        <v>1</v>
      </c>
      <c r="E18" s="26">
        <f>Input!F19</f>
        <v>9.4</v>
      </c>
    </row>
    <row r="19" spans="1:5" x14ac:dyDescent="0.25">
      <c r="A19" s="4">
        <f>MATCH(Input!B20, AV[Name],0)</f>
        <v>1</v>
      </c>
      <c r="B19" s="4">
        <f>MATCH(Input!C20, EAC[Name],0)</f>
        <v>1</v>
      </c>
      <c r="C19" s="4">
        <f>MATCH(Input!D20,PR[Name],0)</f>
        <v>3</v>
      </c>
      <c r="D19" s="4">
        <f>MATCH(Input!E20, UI[Name],0)</f>
        <v>1</v>
      </c>
      <c r="E19" s="26">
        <f>Input!F20</f>
        <v>5.8</v>
      </c>
    </row>
    <row r="20" spans="1:5" x14ac:dyDescent="0.25">
      <c r="A20" s="4">
        <f>MATCH(Input!B21, AV[Name],0)</f>
        <v>2</v>
      </c>
      <c r="B20" s="4">
        <f>MATCH(Input!C21, EAC[Name],0)</f>
        <v>2</v>
      </c>
      <c r="C20" s="4">
        <f>MATCH(Input!D21,PR[Name],0)</f>
        <v>3</v>
      </c>
      <c r="D20" s="4">
        <f>MATCH(Input!E21, UI[Name],0)</f>
        <v>2</v>
      </c>
      <c r="E20" s="21">
        <f>Input!F21</f>
        <v>4.8</v>
      </c>
    </row>
    <row r="21" spans="1:5" x14ac:dyDescent="0.25">
      <c r="A21" s="4">
        <f>MATCH(Input!B22, AV[Name],0)</f>
        <v>1</v>
      </c>
      <c r="B21" s="4">
        <f>MATCH(Input!C22, EAC[Name],0)</f>
        <v>3</v>
      </c>
      <c r="C21" s="4">
        <f>MATCH(Input!D22,PR[Name],0)</f>
        <v>1</v>
      </c>
      <c r="D21" s="4">
        <f>MATCH(Input!E22, UI[Name],0)</f>
        <v>1</v>
      </c>
      <c r="E21" s="26">
        <f>Input!F22</f>
        <v>7.5</v>
      </c>
    </row>
    <row r="22" spans="1:5" x14ac:dyDescent="0.25">
      <c r="A22" s="4">
        <f>MATCH(Input!B23, AV[Name],0)</f>
        <v>4</v>
      </c>
      <c r="B22" s="4">
        <f>MATCH(Input!C23, EAC[Name],0)</f>
        <v>1</v>
      </c>
      <c r="C22" s="4">
        <f>MATCH(Input!D23,PR[Name],0)</f>
        <v>2</v>
      </c>
      <c r="D22" s="4">
        <f>MATCH(Input!E23, UI[Name],0)</f>
        <v>2</v>
      </c>
      <c r="E22" s="26">
        <f>Input!F23</f>
        <v>4.8</v>
      </c>
    </row>
    <row r="23" spans="1:5" x14ac:dyDescent="0.25">
      <c r="A23" s="4">
        <f>MATCH(Input!B24, AV[Name],0)</f>
        <v>2</v>
      </c>
      <c r="B23" s="4">
        <f>MATCH(Input!C24, EAC[Name],0)</f>
        <v>2</v>
      </c>
      <c r="C23" s="4">
        <f>MATCH(Input!D24,PR[Name],0)</f>
        <v>1</v>
      </c>
      <c r="D23" s="4">
        <f>MATCH(Input!E24, UI[Name],0)</f>
        <v>1</v>
      </c>
      <c r="E23" s="21">
        <f>Input!F24</f>
        <v>8.6</v>
      </c>
    </row>
    <row r="24" spans="1:5" x14ac:dyDescent="0.25">
      <c r="A24" s="4">
        <f>MATCH(Input!B25, AV[Name],0)</f>
        <v>1</v>
      </c>
      <c r="B24" s="4">
        <f>MATCH(Input!C25, EAC[Name],0)</f>
        <v>4</v>
      </c>
      <c r="C24" s="4">
        <f>MATCH(Input!D25,PR[Name],0)</f>
        <v>2</v>
      </c>
      <c r="D24" s="4">
        <f>MATCH(Input!E25, UI[Name],0)</f>
        <v>2</v>
      </c>
      <c r="E24" s="26">
        <f>Input!F25</f>
        <v>4.2</v>
      </c>
    </row>
    <row r="25" spans="1:5" x14ac:dyDescent="0.25">
      <c r="A25" s="4">
        <f>MATCH(Input!B26, AV[Name],0)</f>
        <v>1</v>
      </c>
      <c r="B25" s="4">
        <f>MATCH(Input!C26, EAC[Name],0)</f>
        <v>1</v>
      </c>
      <c r="C25" s="4">
        <f>MATCH(Input!D26,PR[Name],0)</f>
        <v>3</v>
      </c>
      <c r="D25" s="4">
        <f>MATCH(Input!E26, UI[Name],0)</f>
        <v>1</v>
      </c>
      <c r="E25" s="26">
        <f>Input!F26</f>
        <v>5.8</v>
      </c>
    </row>
    <row r="26" spans="1:5" x14ac:dyDescent="0.25">
      <c r="A26" s="4">
        <f>MATCH(Input!B27, AV[Name],0)</f>
        <v>4</v>
      </c>
      <c r="B26" s="4">
        <f>MATCH(Input!C27, EAC[Name],0)</f>
        <v>5</v>
      </c>
      <c r="C26" s="4">
        <f>MATCH(Input!D27,PR[Name],0)</f>
        <v>1</v>
      </c>
      <c r="D26" s="4">
        <f>MATCH(Input!E27, UI[Name],0)</f>
        <v>1</v>
      </c>
      <c r="E26" s="21">
        <f>Input!F27</f>
        <v>1.9</v>
      </c>
    </row>
    <row r="27" spans="1:5" x14ac:dyDescent="0.25">
      <c r="A27" s="4">
        <f>MATCH(Input!B28, AV[Name],0)</f>
        <v>2</v>
      </c>
      <c r="B27" s="4">
        <f>MATCH(Input!C28, EAC[Name],0)</f>
        <v>5</v>
      </c>
      <c r="C27" s="4">
        <f>MATCH(Input!D28,PR[Name],0)</f>
        <v>2</v>
      </c>
      <c r="D27" s="4">
        <f>MATCH(Input!E28, UI[Name],0)</f>
        <v>2</v>
      </c>
      <c r="E27" s="26">
        <f>Input!F28</f>
        <v>2.2999999999999998</v>
      </c>
    </row>
    <row r="28" spans="1:5" x14ac:dyDescent="0.25">
      <c r="A28" s="4">
        <f>MATCH(Input!B29, AV[Name],0)</f>
        <v>3</v>
      </c>
      <c r="B28" s="4">
        <f>MATCH(Input!C29, EAC[Name],0)</f>
        <v>2</v>
      </c>
      <c r="C28" s="4">
        <f>MATCH(Input!D29,PR[Name],0)</f>
        <v>1</v>
      </c>
      <c r="D28" s="4">
        <f>MATCH(Input!E29, UI[Name],0)</f>
        <v>2</v>
      </c>
      <c r="E28" s="26">
        <f>Input!F29</f>
        <v>6.2</v>
      </c>
    </row>
    <row r="29" spans="1:5" x14ac:dyDescent="0.25">
      <c r="A29" s="4">
        <f>MATCH(Input!B30, AV[Name],0)</f>
        <v>2</v>
      </c>
      <c r="B29" s="4">
        <f>MATCH(Input!C30, EAC[Name],0)</f>
        <v>6</v>
      </c>
      <c r="C29" s="4">
        <f>MATCH(Input!D30,PR[Name],0)</f>
        <v>1</v>
      </c>
      <c r="D29" s="4">
        <f>MATCH(Input!E30, UI[Name],0)</f>
        <v>2</v>
      </c>
      <c r="E29" s="21">
        <f>Input!F30</f>
        <v>1.3</v>
      </c>
    </row>
    <row r="30" spans="1:5" x14ac:dyDescent="0.25">
      <c r="A30" s="4">
        <f>MATCH(Input!B31, AV[Name],0)</f>
        <v>4</v>
      </c>
      <c r="B30" s="4">
        <f>MATCH(Input!C31, EAC[Name],0)</f>
        <v>6</v>
      </c>
      <c r="C30" s="4">
        <f>MATCH(Input!D31,PR[Name],0)</f>
        <v>3</v>
      </c>
      <c r="D30" s="4">
        <f>MATCH(Input!E31, UI[Name],0)</f>
        <v>2</v>
      </c>
      <c r="E30" s="26">
        <f>Input!F31</f>
        <v>0.1</v>
      </c>
    </row>
    <row r="31" spans="1:5" x14ac:dyDescent="0.25">
      <c r="A31" s="4">
        <f>MATCH(Input!B32, AV[Name],0)</f>
        <v>2</v>
      </c>
      <c r="B31" s="4">
        <f>MATCH(Input!C32, EAC[Name],0)</f>
        <v>3</v>
      </c>
      <c r="C31" s="4">
        <f>MATCH(Input!D32,PR[Name],0)</f>
        <v>2</v>
      </c>
      <c r="D31" s="4">
        <f>MATCH(Input!E32, UI[Name],0)</f>
        <v>2</v>
      </c>
      <c r="E31" s="26">
        <f>Input!F32</f>
        <v>5</v>
      </c>
    </row>
    <row r="32" spans="1:5" x14ac:dyDescent="0.25">
      <c r="A32" s="4">
        <f>MATCH(Input!B33, AV[Name],0)</f>
        <v>3</v>
      </c>
      <c r="B32" s="4">
        <f>MATCH(Input!C33, EAC[Name],0)</f>
        <v>5</v>
      </c>
      <c r="C32" s="4">
        <f>MATCH(Input!D33,PR[Name],0)</f>
        <v>3</v>
      </c>
      <c r="D32" s="4">
        <f>MATCH(Input!E33, UI[Name],0)</f>
        <v>1</v>
      </c>
      <c r="E32" s="21">
        <f>Input!F33</f>
        <v>1.9</v>
      </c>
    </row>
    <row r="33" spans="1:5" x14ac:dyDescent="0.25">
      <c r="A33" s="4">
        <f>MATCH(Input!B34, AV[Name],0)</f>
        <v>2</v>
      </c>
      <c r="B33" s="4">
        <f>MATCH(Input!C34, EAC[Name],0)</f>
        <v>2</v>
      </c>
      <c r="C33" s="4">
        <f>MATCH(Input!D34,PR[Name],0)</f>
        <v>1</v>
      </c>
      <c r="D33" s="4">
        <f>MATCH(Input!E34, UI[Name],0)</f>
        <v>1</v>
      </c>
      <c r="E33" s="26">
        <f>Input!F34</f>
        <v>8.6</v>
      </c>
    </row>
    <row r="34" spans="1:5" x14ac:dyDescent="0.25">
      <c r="A34" s="4">
        <f>MATCH(Input!B35, AV[Name],0)</f>
        <v>3</v>
      </c>
      <c r="B34" s="4">
        <f>MATCH(Input!C35, EAC[Name],0)</f>
        <v>3</v>
      </c>
      <c r="C34" s="4">
        <f>MATCH(Input!D35,PR[Name],0)</f>
        <v>3</v>
      </c>
      <c r="D34" s="4">
        <f>MATCH(Input!E35, UI[Name],0)</f>
        <v>2</v>
      </c>
      <c r="E34" s="26">
        <f>Input!F35</f>
        <v>2.9</v>
      </c>
    </row>
    <row r="35" spans="1:5" x14ac:dyDescent="0.25">
      <c r="A35" s="4">
        <f>MATCH(Input!B36, AV[Name],0)</f>
        <v>3</v>
      </c>
      <c r="B35" s="4">
        <f>MATCH(Input!C36, EAC[Name],0)</f>
        <v>4</v>
      </c>
      <c r="C35" s="4">
        <f>MATCH(Input!D36,PR[Name],0)</f>
        <v>3</v>
      </c>
      <c r="D35" s="4">
        <f>MATCH(Input!E36, UI[Name],0)</f>
        <v>2</v>
      </c>
      <c r="E35" s="21">
        <f>Input!F36</f>
        <v>1.7</v>
      </c>
    </row>
    <row r="36" spans="1:5" x14ac:dyDescent="0.25">
      <c r="A36" s="4">
        <f>MATCH(Input!B37, AV[Name],0)</f>
        <v>3</v>
      </c>
      <c r="B36" s="4">
        <f>MATCH(Input!C37, EAC[Name],0)</f>
        <v>3</v>
      </c>
      <c r="C36" s="4">
        <f>MATCH(Input!D37,PR[Name],0)</f>
        <v>1</v>
      </c>
      <c r="D36" s="4">
        <f>MATCH(Input!E37, UI[Name],0)</f>
        <v>2</v>
      </c>
      <c r="E36" s="26">
        <f>Input!F37</f>
        <v>4.8</v>
      </c>
    </row>
    <row r="37" spans="1:5" x14ac:dyDescent="0.25">
      <c r="A37" s="4">
        <f>MATCH(Input!B38, AV[Name],0)</f>
        <v>3</v>
      </c>
      <c r="B37" s="4">
        <f>MATCH(Input!C38, EAC[Name],0)</f>
        <v>6</v>
      </c>
      <c r="C37" s="4">
        <f>MATCH(Input!D38,PR[Name],0)</f>
        <v>3</v>
      </c>
      <c r="D37" s="4">
        <f>MATCH(Input!E38, UI[Name],0)</f>
        <v>1</v>
      </c>
      <c r="E37" s="26">
        <f>Input!F38</f>
        <v>0.7</v>
      </c>
    </row>
    <row r="38" spans="1:5" x14ac:dyDescent="0.25">
      <c r="A38" s="4">
        <f>MATCH(Input!B39, AV[Name],0)</f>
        <v>1</v>
      </c>
      <c r="B38" s="4">
        <f>MATCH(Input!C39, EAC[Name],0)</f>
        <v>5</v>
      </c>
      <c r="C38" s="4">
        <f>MATCH(Input!D39,PR[Name],0)</f>
        <v>3</v>
      </c>
      <c r="D38" s="4">
        <f>MATCH(Input!E39, UI[Name],0)</f>
        <v>2</v>
      </c>
      <c r="E38" s="21">
        <f>Input!F39</f>
        <v>2.4</v>
      </c>
    </row>
    <row r="39" spans="1:5" x14ac:dyDescent="0.25">
      <c r="A39" s="4">
        <f>MATCH(Input!B40, AV[Name],0)</f>
        <v>1</v>
      </c>
      <c r="B39" s="4">
        <f>MATCH(Input!C40, EAC[Name],0)</f>
        <v>2</v>
      </c>
      <c r="C39" s="4">
        <f>MATCH(Input!D40,PR[Name],0)</f>
        <v>2</v>
      </c>
      <c r="D39" s="4">
        <f>MATCH(Input!E40, UI[Name],0)</f>
        <v>1</v>
      </c>
      <c r="E39" s="26">
        <f>Input!F40</f>
        <v>6.9</v>
      </c>
    </row>
    <row r="40" spans="1:5" x14ac:dyDescent="0.25">
      <c r="A40" s="4">
        <f>MATCH(Input!B41, AV[Name],0)</f>
        <v>2</v>
      </c>
      <c r="B40" s="4">
        <f>MATCH(Input!C41, EAC[Name],0)</f>
        <v>4</v>
      </c>
      <c r="C40" s="4">
        <f>MATCH(Input!D41,PR[Name],0)</f>
        <v>3</v>
      </c>
      <c r="D40" s="4">
        <f>MATCH(Input!E41, UI[Name],0)</f>
        <v>1</v>
      </c>
      <c r="E40" s="26">
        <f>Input!F41</f>
        <v>4</v>
      </c>
    </row>
    <row r="41" spans="1:5" x14ac:dyDescent="0.25">
      <c r="A41" s="4">
        <f>MATCH(Input!B42, AV[Name],0)</f>
        <v>4</v>
      </c>
      <c r="B41" s="4">
        <f>MATCH(Input!C42, EAC[Name],0)</f>
        <v>2</v>
      </c>
      <c r="C41" s="4">
        <f>MATCH(Input!D42,PR[Name],0)</f>
        <v>2</v>
      </c>
      <c r="D41" s="4">
        <f>MATCH(Input!E42, UI[Name],0)</f>
        <v>2</v>
      </c>
      <c r="E41" s="21">
        <f>Input!F42</f>
        <v>4.3</v>
      </c>
    </row>
    <row r="42" spans="1:5" x14ac:dyDescent="0.25">
      <c r="A42" s="4">
        <f>MATCH(Input!B43, AV[Name],0)</f>
        <v>2</v>
      </c>
      <c r="B42" s="4">
        <f>MATCH(Input!C43, EAC[Name],0)</f>
        <v>6</v>
      </c>
      <c r="C42" s="4">
        <f>MATCH(Input!D43,PR[Name],0)</f>
        <v>2</v>
      </c>
      <c r="D42" s="4">
        <f>MATCH(Input!E43, UI[Name],0)</f>
        <v>1</v>
      </c>
      <c r="E42" s="26">
        <f>Input!F43</f>
        <v>1.4</v>
      </c>
    </row>
    <row r="43" spans="1:5" x14ac:dyDescent="0.25">
      <c r="A43" s="4">
        <f>MATCH(Input!B44, AV[Name],0)</f>
        <v>3</v>
      </c>
      <c r="B43" s="4">
        <f>MATCH(Input!C44, EAC[Name],0)</f>
        <v>3</v>
      </c>
      <c r="C43" s="4">
        <f>MATCH(Input!D44,PR[Name],0)</f>
        <v>1</v>
      </c>
      <c r="D43" s="4">
        <f>MATCH(Input!E44, UI[Name],0)</f>
        <v>1</v>
      </c>
      <c r="E43" s="26">
        <f>Input!F44</f>
        <v>5.8</v>
      </c>
    </row>
    <row r="44" spans="1:5" x14ac:dyDescent="0.25">
      <c r="A44" s="4">
        <f>MATCH(Input!B45, AV[Name],0)</f>
        <v>3</v>
      </c>
      <c r="B44" s="4">
        <f>MATCH(Input!C45, EAC[Name],0)</f>
        <v>3</v>
      </c>
      <c r="C44" s="4">
        <f>MATCH(Input!D45,PR[Name],0)</f>
        <v>3</v>
      </c>
      <c r="D44" s="4">
        <f>MATCH(Input!E45, UI[Name],0)</f>
        <v>2</v>
      </c>
      <c r="E44" s="21">
        <f>Input!F45</f>
        <v>2.9</v>
      </c>
    </row>
    <row r="45" spans="1:5" x14ac:dyDescent="0.25">
      <c r="A45" s="4">
        <f>MATCH(Input!B46, AV[Name],0)</f>
        <v>1</v>
      </c>
      <c r="B45" s="4">
        <f>MATCH(Input!C46, EAC[Name],0)</f>
        <v>3</v>
      </c>
      <c r="C45" s="4">
        <f>MATCH(Input!D46,PR[Name],0)</f>
        <v>1</v>
      </c>
      <c r="D45" s="4">
        <f>MATCH(Input!E46, UI[Name],0)</f>
        <v>1</v>
      </c>
      <c r="E45" s="26">
        <f>Input!F46</f>
        <v>7.5</v>
      </c>
    </row>
    <row r="46" spans="1:5" x14ac:dyDescent="0.25">
      <c r="A46" s="4">
        <f>MATCH(Input!B47, AV[Name],0)</f>
        <v>1</v>
      </c>
      <c r="B46" s="4">
        <f>MATCH(Input!C47, EAC[Name],0)</f>
        <v>2</v>
      </c>
      <c r="C46" s="4">
        <f>MATCH(Input!D47,PR[Name],0)</f>
        <v>2</v>
      </c>
      <c r="D46" s="4">
        <f>MATCH(Input!E47, UI[Name],0)</f>
        <v>1</v>
      </c>
      <c r="E46" s="26">
        <f>Input!F47</f>
        <v>6.9</v>
      </c>
    </row>
    <row r="47" spans="1:5" x14ac:dyDescent="0.25">
      <c r="A47" s="4">
        <f>MATCH(Input!B48, AV[Name],0)</f>
        <v>2</v>
      </c>
      <c r="B47" s="4">
        <f>MATCH(Input!C48, EAC[Name],0)</f>
        <v>1</v>
      </c>
      <c r="C47" s="4">
        <f>MATCH(Input!D48,PR[Name],0)</f>
        <v>3</v>
      </c>
      <c r="D47" s="4">
        <f>MATCH(Input!E48, UI[Name],0)</f>
        <v>1</v>
      </c>
      <c r="E47" s="21">
        <f>Input!F48</f>
        <v>5.5</v>
      </c>
    </row>
    <row r="48" spans="1:5" x14ac:dyDescent="0.25">
      <c r="A48" s="4">
        <f>MATCH(Input!B49, AV[Name],0)</f>
        <v>2</v>
      </c>
      <c r="B48" s="4">
        <f>MATCH(Input!C49, EAC[Name],0)</f>
        <v>3</v>
      </c>
      <c r="C48" s="4">
        <f>MATCH(Input!D49,PR[Name],0)</f>
        <v>2</v>
      </c>
      <c r="D48" s="4">
        <f>MATCH(Input!E49, UI[Name],0)</f>
        <v>2</v>
      </c>
      <c r="E48" s="26">
        <f>Input!F49</f>
        <v>5</v>
      </c>
    </row>
    <row r="49" spans="1:5" x14ac:dyDescent="0.25">
      <c r="A49" s="4">
        <f>MATCH(Input!B50, AV[Name],0)</f>
        <v>2</v>
      </c>
      <c r="B49" s="4">
        <f>MATCH(Input!C50, EAC[Name],0)</f>
        <v>5</v>
      </c>
      <c r="C49" s="4">
        <f>MATCH(Input!D50,PR[Name],0)</f>
        <v>2</v>
      </c>
      <c r="D49" s="4">
        <f>MATCH(Input!E50, UI[Name],0)</f>
        <v>1</v>
      </c>
      <c r="E49" s="26">
        <f>Input!F50</f>
        <v>2.6</v>
      </c>
    </row>
    <row r="50" spans="1:5" x14ac:dyDescent="0.25">
      <c r="A50" s="4">
        <f>MATCH(Input!B51, AV[Name],0)</f>
        <v>1</v>
      </c>
      <c r="B50" s="4">
        <f>MATCH(Input!C51, EAC[Name],0)</f>
        <v>4</v>
      </c>
      <c r="C50" s="4">
        <f>MATCH(Input!D51,PR[Name],0)</f>
        <v>1</v>
      </c>
      <c r="D50" s="4">
        <f>MATCH(Input!E51, UI[Name],0)</f>
        <v>1</v>
      </c>
      <c r="E50" s="21">
        <f>Input!F51</f>
        <v>6.3</v>
      </c>
    </row>
    <row r="51" spans="1:5" x14ac:dyDescent="0.25">
      <c r="A51" s="4">
        <f>MATCH(Input!B52, AV[Name],0)</f>
        <v>4</v>
      </c>
      <c r="B51" s="4">
        <f>MATCH(Input!C52, EAC[Name],0)</f>
        <v>6</v>
      </c>
      <c r="C51" s="4">
        <f>MATCH(Input!D52,PR[Name],0)</f>
        <v>3</v>
      </c>
      <c r="D51" s="4">
        <f>MATCH(Input!E52, UI[Name],0)</f>
        <v>2</v>
      </c>
      <c r="E51" s="26">
        <f>Input!F52</f>
        <v>0.1</v>
      </c>
    </row>
    <row r="52" spans="1:5" x14ac:dyDescent="0.25">
      <c r="A52" s="4">
        <f>MATCH(Input!B53, AV[Name],0)</f>
        <v>3</v>
      </c>
      <c r="B52" s="4">
        <f>MATCH(Input!C53, EAC[Name],0)</f>
        <v>2</v>
      </c>
      <c r="C52" s="4">
        <f>MATCH(Input!D53,PR[Name],0)</f>
        <v>2</v>
      </c>
      <c r="D52" s="4">
        <f>MATCH(Input!E53, UI[Name],0)</f>
        <v>2</v>
      </c>
      <c r="E52" s="26">
        <f>Input!F53</f>
        <v>5</v>
      </c>
    </row>
    <row r="53" spans="1:5" x14ac:dyDescent="0.25">
      <c r="A53" s="4">
        <f>MATCH(Input!B54, AV[Name],0)</f>
        <v>1</v>
      </c>
      <c r="B53" s="4">
        <f>MATCH(Input!C54, EAC[Name],0)</f>
        <v>6</v>
      </c>
      <c r="C53" s="4">
        <f>MATCH(Input!D54,PR[Name],0)</f>
        <v>2</v>
      </c>
      <c r="D53" s="4">
        <f>MATCH(Input!E54, UI[Name],0)</f>
        <v>2</v>
      </c>
      <c r="E53" s="21">
        <f>Input!F54</f>
        <v>1.3</v>
      </c>
    </row>
    <row r="54" spans="1:5" x14ac:dyDescent="0.25">
      <c r="A54" s="4">
        <f>MATCH(Input!B55, AV[Name],0)</f>
        <v>4</v>
      </c>
      <c r="B54" s="4">
        <f>MATCH(Input!C55, EAC[Name],0)</f>
        <v>4</v>
      </c>
      <c r="C54" s="4">
        <f>MATCH(Input!D55,PR[Name],0)</f>
        <v>2</v>
      </c>
      <c r="D54" s="4">
        <f>MATCH(Input!E55, UI[Name],0)</f>
        <v>1</v>
      </c>
      <c r="E54" s="26">
        <f>Input!F55</f>
        <v>2.8</v>
      </c>
    </row>
    <row r="55" spans="1:5" x14ac:dyDescent="0.25">
      <c r="A55" s="4">
        <f>MATCH(Input!B56, AV[Name],0)</f>
        <v>4</v>
      </c>
      <c r="B55" s="4">
        <f>MATCH(Input!C56, EAC[Name],0)</f>
        <v>3</v>
      </c>
      <c r="C55" s="4">
        <f>MATCH(Input!D56,PR[Name],0)</f>
        <v>3</v>
      </c>
      <c r="D55" s="4">
        <f>MATCH(Input!E56, UI[Name],0)</f>
        <v>1</v>
      </c>
      <c r="E55" s="26">
        <f>Input!F56</f>
        <v>3.2</v>
      </c>
    </row>
    <row r="56" spans="1:5" x14ac:dyDescent="0.25">
      <c r="A56" s="4">
        <f>MATCH(Input!B57, AV[Name],0)</f>
        <v>1</v>
      </c>
      <c r="B56" s="4">
        <f>MATCH(Input!C57, EAC[Name],0)</f>
        <v>5</v>
      </c>
      <c r="C56" s="4">
        <f>MATCH(Input!D57,PR[Name],0)</f>
        <v>1</v>
      </c>
      <c r="D56" s="4">
        <f>MATCH(Input!E57, UI[Name],0)</f>
        <v>2</v>
      </c>
      <c r="E56" s="21">
        <f>Input!F57</f>
        <v>2.6</v>
      </c>
    </row>
    <row r="57" spans="1:5" x14ac:dyDescent="0.25">
      <c r="A57" s="4">
        <f>MATCH(Input!B58, AV[Name],0)</f>
        <v>4</v>
      </c>
      <c r="B57" s="4">
        <f>MATCH(Input!C58, EAC[Name],0)</f>
        <v>6</v>
      </c>
      <c r="C57" s="4">
        <f>MATCH(Input!D58,PR[Name],0)</f>
        <v>1</v>
      </c>
      <c r="D57" s="4">
        <f>MATCH(Input!E58, UI[Name],0)</f>
        <v>2</v>
      </c>
      <c r="E57" s="26">
        <f>Input!F58</f>
        <v>0.5</v>
      </c>
    </row>
    <row r="58" spans="1:5" x14ac:dyDescent="0.25">
      <c r="A58" s="4">
        <f>MATCH(Input!B59, AV[Name],0)</f>
        <v>4</v>
      </c>
      <c r="B58" s="4">
        <f>MATCH(Input!C59, EAC[Name],0)</f>
        <v>5</v>
      </c>
      <c r="C58" s="4">
        <f>MATCH(Input!D59,PR[Name],0)</f>
        <v>1</v>
      </c>
      <c r="D58" s="4">
        <f>MATCH(Input!E59, UI[Name],0)</f>
        <v>2</v>
      </c>
      <c r="E58" s="26">
        <f>Input!F59</f>
        <v>1.7</v>
      </c>
    </row>
    <row r="59" spans="1:5" x14ac:dyDescent="0.25">
      <c r="A59" s="4">
        <f>MATCH(Input!B60, AV[Name],0)</f>
        <v>2</v>
      </c>
      <c r="B59" s="4">
        <f>MATCH(Input!C60, EAC[Name],0)</f>
        <v>3</v>
      </c>
      <c r="C59" s="4">
        <f>MATCH(Input!D60,PR[Name],0)</f>
        <v>2</v>
      </c>
      <c r="D59" s="4">
        <f>MATCH(Input!E60, UI[Name],0)</f>
        <v>1</v>
      </c>
      <c r="E59" s="21">
        <f>Input!F60</f>
        <v>6</v>
      </c>
    </row>
    <row r="60" spans="1:5" x14ac:dyDescent="0.25">
      <c r="A60" s="4">
        <f>MATCH(Input!B61, AV[Name],0)</f>
        <v>3</v>
      </c>
      <c r="B60" s="4">
        <f>MATCH(Input!C61, EAC[Name],0)</f>
        <v>1</v>
      </c>
      <c r="C60" s="4">
        <f>MATCH(Input!D61,PR[Name],0)</f>
        <v>3</v>
      </c>
      <c r="D60" s="4">
        <f>MATCH(Input!E61, UI[Name],0)</f>
        <v>2</v>
      </c>
      <c r="E60" s="26">
        <f>Input!F61</f>
        <v>3.9</v>
      </c>
    </row>
    <row r="61" spans="1:5" x14ac:dyDescent="0.25">
      <c r="A61" s="4">
        <f>MATCH(Input!B62, AV[Name],0)</f>
        <v>3</v>
      </c>
      <c r="B61" s="4">
        <f>MATCH(Input!C62, EAC[Name],0)</f>
        <v>1</v>
      </c>
      <c r="C61" s="4">
        <f>MATCH(Input!D62,PR[Name],0)</f>
        <v>3</v>
      </c>
      <c r="D61" s="4">
        <f>MATCH(Input!E62, UI[Name],0)</f>
        <v>2</v>
      </c>
      <c r="E61" s="22">
        <f>Input!F62</f>
        <v>3.9</v>
      </c>
    </row>
    <row r="62" spans="1:5" x14ac:dyDescent="0.25">
      <c r="A62" s="4">
        <f>MATCH(Input!B63, AV[Name],0)</f>
        <v>4</v>
      </c>
      <c r="B62" s="4">
        <f>MATCH(Input!C63, EAC[Name],0)</f>
        <v>6</v>
      </c>
      <c r="C62" s="4">
        <f>MATCH(Input!D63,PR[Name],0)</f>
        <v>1</v>
      </c>
      <c r="D62" s="4">
        <f>MATCH(Input!E63, UI[Name],0)</f>
        <v>2</v>
      </c>
      <c r="E62" s="26">
        <f>Input!F63</f>
        <v>0.5</v>
      </c>
    </row>
    <row r="63" spans="1:5" x14ac:dyDescent="0.25">
      <c r="A63" s="4">
        <f>MATCH(Input!B64, AV[Name],0)</f>
        <v>3</v>
      </c>
      <c r="B63" s="4">
        <f>MATCH(Input!C64, EAC[Name],0)</f>
        <v>1</v>
      </c>
      <c r="C63" s="4">
        <f>MATCH(Input!D64,PR[Name],0)</f>
        <v>3</v>
      </c>
      <c r="D63" s="4">
        <f>MATCH(Input!E64, UI[Name],0)</f>
        <v>2</v>
      </c>
      <c r="E63" s="26">
        <f>Input!F64</f>
        <v>3.9</v>
      </c>
    </row>
    <row r="64" spans="1:5" x14ac:dyDescent="0.25">
      <c r="A64" s="4">
        <f>MATCH(Input!B65, AV[Name],0)</f>
        <v>4</v>
      </c>
      <c r="B64" s="4">
        <f>MATCH(Input!C65, EAC[Name],0)</f>
        <v>5</v>
      </c>
      <c r="C64" s="4">
        <f>MATCH(Input!D65,PR[Name],0)</f>
        <v>2</v>
      </c>
      <c r="D64" s="4">
        <f>MATCH(Input!E65, UI[Name],0)</f>
        <v>2</v>
      </c>
      <c r="E64" s="21">
        <f>Input!F65</f>
        <v>1.5</v>
      </c>
    </row>
    <row r="65" spans="1:5" x14ac:dyDescent="0.25">
      <c r="A65" s="4">
        <f>MATCH(Input!B66, AV[Name],0)</f>
        <v>3</v>
      </c>
      <c r="B65" s="4">
        <f>MATCH(Input!C66, EAC[Name],0)</f>
        <v>3</v>
      </c>
      <c r="C65" s="4">
        <f>MATCH(Input!D66,PR[Name],0)</f>
        <v>1</v>
      </c>
      <c r="D65" s="4">
        <f>MATCH(Input!E66, UI[Name],0)</f>
        <v>1</v>
      </c>
      <c r="E65" s="26">
        <f>Input!F66</f>
        <v>5.8</v>
      </c>
    </row>
    <row r="66" spans="1:5" x14ac:dyDescent="0.25">
      <c r="A66" s="4">
        <f>MATCH(Input!B67, AV[Name],0)</f>
        <v>3</v>
      </c>
      <c r="B66" s="4">
        <f>MATCH(Input!C67, EAC[Name],0)</f>
        <v>2</v>
      </c>
      <c r="C66" s="4">
        <f>MATCH(Input!D67,PR[Name],0)</f>
        <v>2</v>
      </c>
      <c r="D66" s="4">
        <f>MATCH(Input!E67, UI[Name],0)</f>
        <v>2</v>
      </c>
      <c r="E66" s="26">
        <f>Input!F67</f>
        <v>5</v>
      </c>
    </row>
    <row r="67" spans="1:5" x14ac:dyDescent="0.25">
      <c r="A67" s="4">
        <f>MATCH(Input!B68, AV[Name],0)</f>
        <v>2</v>
      </c>
      <c r="B67" s="4">
        <f>MATCH(Input!C68, EAC[Name],0)</f>
        <v>2</v>
      </c>
      <c r="C67" s="4">
        <f>MATCH(Input!D68,PR[Name],0)</f>
        <v>2</v>
      </c>
      <c r="D67" s="4">
        <f>MATCH(Input!E68, UI[Name],0)</f>
        <v>2</v>
      </c>
      <c r="E67" s="21">
        <f>Input!F68</f>
        <v>6.3</v>
      </c>
    </row>
    <row r="68" spans="1:5" x14ac:dyDescent="0.25">
      <c r="A68" s="4">
        <f>MATCH(Input!B69, AV[Name],0)</f>
        <v>2</v>
      </c>
      <c r="B68" s="4">
        <f>MATCH(Input!C69, EAC[Name],0)</f>
        <v>6</v>
      </c>
      <c r="C68" s="4">
        <f>MATCH(Input!D69,PR[Name],0)</f>
        <v>3</v>
      </c>
      <c r="D68" s="4">
        <f>MATCH(Input!E69, UI[Name],0)</f>
        <v>1</v>
      </c>
      <c r="E68" s="26">
        <f>Input!F69</f>
        <v>1.3</v>
      </c>
    </row>
    <row r="69" spans="1:5" x14ac:dyDescent="0.25">
      <c r="A69" s="4">
        <f>MATCH(Input!B70, AV[Name],0)</f>
        <v>4</v>
      </c>
      <c r="B69" s="4">
        <f>MATCH(Input!C70, EAC[Name],0)</f>
        <v>1</v>
      </c>
      <c r="C69" s="4">
        <f>MATCH(Input!D70,PR[Name],0)</f>
        <v>3</v>
      </c>
      <c r="D69" s="4">
        <f>MATCH(Input!E70, UI[Name],0)</f>
        <v>1</v>
      </c>
      <c r="E69" s="22">
        <f>Input!F70</f>
        <v>3.5</v>
      </c>
    </row>
    <row r="70" spans="1:5" x14ac:dyDescent="0.25">
      <c r="A70" s="31">
        <f>MATCH(Input!B71, AV[Name],0)</f>
        <v>1</v>
      </c>
      <c r="B70" s="31">
        <f>MATCH(Input!C71, EAC[Name],0)</f>
        <v>3</v>
      </c>
      <c r="C70" s="31">
        <f>MATCH(Input!D71,PR[Name],0)</f>
        <v>2</v>
      </c>
      <c r="D70" s="31">
        <f>MATCH(Input!E71, UI[Name],0)</f>
        <v>1</v>
      </c>
      <c r="E70" s="26">
        <f>Input!F71</f>
        <v>6.4</v>
      </c>
    </row>
    <row r="71" spans="1:5" x14ac:dyDescent="0.25">
      <c r="A71" s="31">
        <f>MATCH(Input!B72, AV[Name],0)</f>
        <v>3</v>
      </c>
      <c r="B71" s="31">
        <f>MATCH(Input!C72, EAC[Name],0)</f>
        <v>2</v>
      </c>
      <c r="C71" s="31">
        <f>MATCH(Input!D72,PR[Name],0)</f>
        <v>3</v>
      </c>
      <c r="D71" s="31">
        <f>MATCH(Input!E72, UI[Name],0)</f>
        <v>1</v>
      </c>
      <c r="E71" s="26">
        <f>Input!F72</f>
        <v>3.7</v>
      </c>
    </row>
    <row r="72" spans="1:5" x14ac:dyDescent="0.25">
      <c r="A72" s="31">
        <f>MATCH(Input!B73, AV[Name],0)</f>
        <v>1</v>
      </c>
      <c r="B72" s="31">
        <f>MATCH(Input!C73, EAC[Name],0)</f>
        <v>5</v>
      </c>
      <c r="C72" s="31">
        <f>MATCH(Input!D73,PR[Name],0)</f>
        <v>3</v>
      </c>
      <c r="D72" s="31">
        <f>MATCH(Input!E73, UI[Name],0)</f>
        <v>2</v>
      </c>
      <c r="E72" s="26">
        <f>Input!F73</f>
        <v>2.4</v>
      </c>
    </row>
    <row r="73" spans="1:5" x14ac:dyDescent="0.25">
      <c r="A73" s="31">
        <f>MATCH(Input!B74, AV[Name],0)</f>
        <v>1</v>
      </c>
      <c r="B73" s="31">
        <f>MATCH(Input!C74, EAC[Name],0)</f>
        <v>4</v>
      </c>
      <c r="C73" s="31">
        <f>MATCH(Input!D74,PR[Name],0)</f>
        <v>1</v>
      </c>
      <c r="D73" s="31">
        <f>MATCH(Input!E74, UI[Name],0)</f>
        <v>1</v>
      </c>
      <c r="E73" s="26">
        <f>Input!F74</f>
        <v>6.3</v>
      </c>
    </row>
    <row r="74" spans="1:5" x14ac:dyDescent="0.25">
      <c r="A74" s="31">
        <f>MATCH(Input!B75, AV[Name],0)</f>
        <v>3</v>
      </c>
      <c r="B74" s="31">
        <f>MATCH(Input!C75, EAC[Name],0)</f>
        <v>5</v>
      </c>
      <c r="C74" s="31">
        <f>MATCH(Input!D75,PR[Name],0)</f>
        <v>2</v>
      </c>
      <c r="D74" s="31">
        <f>MATCH(Input!E75, UI[Name],0)</f>
        <v>2</v>
      </c>
      <c r="E74" s="26">
        <f>Input!F75</f>
        <v>1.8</v>
      </c>
    </row>
    <row r="75" spans="1:5" x14ac:dyDescent="0.25">
      <c r="A75" s="31">
        <f>MATCH(Input!B76, AV[Name],0)</f>
        <v>4</v>
      </c>
      <c r="B75" s="31">
        <f>MATCH(Input!C76, EAC[Name],0)</f>
        <v>5</v>
      </c>
      <c r="C75" s="31">
        <f>MATCH(Input!D76,PR[Name],0)</f>
        <v>2</v>
      </c>
      <c r="D75" s="31">
        <f>MATCH(Input!E76, UI[Name],0)</f>
        <v>1</v>
      </c>
      <c r="E75" s="26">
        <f>Input!F76</f>
        <v>1.8</v>
      </c>
    </row>
    <row r="76" spans="1:5" x14ac:dyDescent="0.25">
      <c r="A76" s="31">
        <f>MATCH(Input!B77, AV[Name],0)</f>
        <v>1</v>
      </c>
      <c r="B76" s="31">
        <f>MATCH(Input!C77, EAC[Name],0)</f>
        <v>1</v>
      </c>
      <c r="C76" s="31">
        <f>MATCH(Input!D77,PR[Name],0)</f>
        <v>2</v>
      </c>
      <c r="D76" s="31">
        <f>MATCH(Input!E77, UI[Name],0)</f>
        <v>2</v>
      </c>
      <c r="E76" s="26">
        <f>Input!F77</f>
        <v>7.1</v>
      </c>
    </row>
    <row r="77" spans="1:5" x14ac:dyDescent="0.25">
      <c r="A77" s="31">
        <f>MATCH(Input!B78, AV[Name],0)</f>
        <v>2</v>
      </c>
      <c r="B77" s="31">
        <f>MATCH(Input!C78, EAC[Name],0)</f>
        <v>2</v>
      </c>
      <c r="C77" s="31">
        <f>MATCH(Input!D78,PR[Name],0)</f>
        <v>1</v>
      </c>
      <c r="D77" s="31">
        <f>MATCH(Input!E78, UI[Name],0)</f>
        <v>2</v>
      </c>
      <c r="E77" s="26">
        <f>Input!F78</f>
        <v>8.3000000000000007</v>
      </c>
    </row>
    <row r="78" spans="1:5" x14ac:dyDescent="0.25">
      <c r="A78" s="31">
        <f>MATCH(Input!B79, AV[Name],0)</f>
        <v>1</v>
      </c>
      <c r="B78" s="31">
        <f>MATCH(Input!C79, EAC[Name],0)</f>
        <v>1</v>
      </c>
      <c r="C78" s="31">
        <f>MATCH(Input!D79,PR[Name],0)</f>
        <v>3</v>
      </c>
      <c r="D78" s="31">
        <f>MATCH(Input!E79, UI[Name],0)</f>
        <v>1</v>
      </c>
      <c r="E78" s="26">
        <f>Input!F79</f>
        <v>5.8</v>
      </c>
    </row>
    <row r="79" spans="1:5" x14ac:dyDescent="0.25">
      <c r="A79" s="31">
        <f>MATCH(Input!B80, AV[Name],0)</f>
        <v>3</v>
      </c>
      <c r="B79" s="31">
        <f>MATCH(Input!C80, EAC[Name],0)</f>
        <v>5</v>
      </c>
      <c r="C79" s="31">
        <f>MATCH(Input!D80,PR[Name],0)</f>
        <v>3</v>
      </c>
      <c r="D79" s="31">
        <f>MATCH(Input!E80, UI[Name],0)</f>
        <v>2</v>
      </c>
      <c r="E79" s="26">
        <f>Input!F80</f>
        <v>1.7</v>
      </c>
    </row>
    <row r="80" spans="1:5" x14ac:dyDescent="0.25">
      <c r="A80" s="31">
        <f>MATCH(Input!B81, AV[Name],0)</f>
        <v>2</v>
      </c>
      <c r="B80" s="31">
        <f>MATCH(Input!C81, EAC[Name],0)</f>
        <v>5</v>
      </c>
      <c r="C80" s="31">
        <f>MATCH(Input!D81,PR[Name],0)</f>
        <v>2</v>
      </c>
      <c r="D80" s="31">
        <f>MATCH(Input!E81, UI[Name],0)</f>
        <v>1</v>
      </c>
      <c r="E80" s="26">
        <f>Input!F81</f>
        <v>2.6</v>
      </c>
    </row>
    <row r="81" spans="1:5" x14ac:dyDescent="0.25">
      <c r="A81" s="31">
        <f>MATCH(Input!B82, AV[Name],0)</f>
        <v>1</v>
      </c>
      <c r="B81" s="31">
        <f>MATCH(Input!C82, EAC[Name],0)</f>
        <v>4</v>
      </c>
      <c r="C81" s="31">
        <f>MATCH(Input!D82,PR[Name],0)</f>
        <v>1</v>
      </c>
      <c r="D81" s="31">
        <f>MATCH(Input!E82, UI[Name],0)</f>
        <v>1</v>
      </c>
      <c r="E81" s="26">
        <f>Input!F82</f>
        <v>6.3</v>
      </c>
    </row>
    <row r="82" spans="1:5" x14ac:dyDescent="0.25">
      <c r="A82" s="31">
        <f>MATCH(Input!B83, AV[Name],0)</f>
        <v>1</v>
      </c>
      <c r="B82" s="31">
        <f>MATCH(Input!C83, EAC[Name],0)</f>
        <v>4</v>
      </c>
      <c r="C82" s="31">
        <f>MATCH(Input!D83,PR[Name],0)</f>
        <v>1</v>
      </c>
      <c r="D82" s="31">
        <f>MATCH(Input!E83, UI[Name],0)</f>
        <v>1</v>
      </c>
      <c r="E82" s="26">
        <f>Input!F83</f>
        <v>6.3</v>
      </c>
    </row>
    <row r="83" spans="1:5" x14ac:dyDescent="0.25">
      <c r="A83" s="31">
        <f>MATCH(Input!B84, AV[Name],0)</f>
        <v>1</v>
      </c>
      <c r="B83" s="31">
        <f>MATCH(Input!C84, EAC[Name],0)</f>
        <v>4</v>
      </c>
      <c r="C83" s="31">
        <f>MATCH(Input!D84,PR[Name],0)</f>
        <v>3</v>
      </c>
      <c r="D83" s="31">
        <f>MATCH(Input!E84, UI[Name],0)</f>
        <v>1</v>
      </c>
      <c r="E83" s="26">
        <f>Input!F84</f>
        <v>4.4000000000000004</v>
      </c>
    </row>
    <row r="84" spans="1:5" x14ac:dyDescent="0.25">
      <c r="A84" s="31">
        <f>MATCH(Input!B85, AV[Name],0)</f>
        <v>2</v>
      </c>
      <c r="B84" s="31">
        <f>MATCH(Input!C85, EAC[Name],0)</f>
        <v>6</v>
      </c>
      <c r="C84" s="31">
        <f>MATCH(Input!D85,PR[Name],0)</f>
        <v>1</v>
      </c>
      <c r="D84" s="31">
        <f>MATCH(Input!E85, UI[Name],0)</f>
        <v>2</v>
      </c>
      <c r="E84" s="26">
        <f>Input!F85</f>
        <v>1.3</v>
      </c>
    </row>
    <row r="85" spans="1:5" x14ac:dyDescent="0.25">
      <c r="A85" s="31">
        <f>MATCH(Input!B86, AV[Name],0)</f>
        <v>3</v>
      </c>
      <c r="B85" s="31">
        <f>MATCH(Input!C86, EAC[Name],0)</f>
        <v>3</v>
      </c>
      <c r="C85" s="31">
        <f>MATCH(Input!D86,PR[Name],0)</f>
        <v>3</v>
      </c>
      <c r="D85" s="31">
        <f>MATCH(Input!E86, UI[Name],0)</f>
        <v>2</v>
      </c>
      <c r="E85" s="26">
        <f>Input!F86</f>
        <v>2.9</v>
      </c>
    </row>
    <row r="86" spans="1:5" x14ac:dyDescent="0.25">
      <c r="A86" s="31">
        <f>MATCH(Input!B87, AV[Name],0)</f>
        <v>3</v>
      </c>
      <c r="B86" s="31">
        <f>MATCH(Input!C87, EAC[Name],0)</f>
        <v>1</v>
      </c>
      <c r="C86" s="31">
        <f>MATCH(Input!D87,PR[Name],0)</f>
        <v>3</v>
      </c>
      <c r="D86" s="31">
        <f>MATCH(Input!E87, UI[Name],0)</f>
        <v>2</v>
      </c>
      <c r="E86" s="26">
        <f>Input!F87</f>
        <v>3.9</v>
      </c>
    </row>
    <row r="87" spans="1:5" x14ac:dyDescent="0.25">
      <c r="A87" s="31">
        <f>MATCH(Input!B88, AV[Name],0)</f>
        <v>2</v>
      </c>
      <c r="B87" s="31">
        <f>MATCH(Input!C88, EAC[Name],0)</f>
        <v>3</v>
      </c>
      <c r="C87" s="31">
        <f>MATCH(Input!D88,PR[Name],0)</f>
        <v>2</v>
      </c>
      <c r="D87" s="31">
        <f>MATCH(Input!E88, UI[Name],0)</f>
        <v>1</v>
      </c>
      <c r="E87" s="26">
        <f>Input!F88</f>
        <v>6</v>
      </c>
    </row>
    <row r="88" spans="1:5" x14ac:dyDescent="0.25">
      <c r="A88" s="31">
        <f>MATCH(Input!B89, AV[Name],0)</f>
        <v>1</v>
      </c>
      <c r="B88" s="31">
        <f>MATCH(Input!C89, EAC[Name],0)</f>
        <v>5</v>
      </c>
      <c r="C88" s="31">
        <f>MATCH(Input!D89,PR[Name],0)</f>
        <v>3</v>
      </c>
      <c r="D88" s="31">
        <f>MATCH(Input!E89, UI[Name],0)</f>
        <v>2</v>
      </c>
      <c r="E88" s="26">
        <f>Input!F89</f>
        <v>2.4</v>
      </c>
    </row>
    <row r="89" spans="1:5" x14ac:dyDescent="0.25">
      <c r="A89" s="31">
        <f>MATCH(Input!B90, AV[Name],0)</f>
        <v>3</v>
      </c>
      <c r="B89" s="31">
        <f>MATCH(Input!C90, EAC[Name],0)</f>
        <v>2</v>
      </c>
      <c r="C89" s="31">
        <f>MATCH(Input!D90,PR[Name],0)</f>
        <v>2</v>
      </c>
      <c r="D89" s="31">
        <f>MATCH(Input!E90, UI[Name],0)</f>
        <v>1</v>
      </c>
      <c r="E89" s="26">
        <f>Input!F90</f>
        <v>5.2</v>
      </c>
    </row>
    <row r="90" spans="1:5" x14ac:dyDescent="0.25">
      <c r="A90" s="31">
        <f>MATCH(Input!B91, AV[Name],0)</f>
        <v>3</v>
      </c>
      <c r="B90" s="31">
        <f>MATCH(Input!C91, EAC[Name],0)</f>
        <v>1</v>
      </c>
      <c r="C90" s="31">
        <f>MATCH(Input!D91,PR[Name],0)</f>
        <v>3</v>
      </c>
      <c r="D90" s="31">
        <f>MATCH(Input!E91, UI[Name],0)</f>
        <v>2</v>
      </c>
      <c r="E90" s="26">
        <f>Input!F91</f>
        <v>3.9</v>
      </c>
    </row>
    <row r="91" spans="1:5" x14ac:dyDescent="0.25">
      <c r="A91" s="31">
        <f>MATCH(Input!B92, AV[Name],0)</f>
        <v>1</v>
      </c>
      <c r="B91" s="31">
        <f>MATCH(Input!C92, EAC[Name],0)</f>
        <v>1</v>
      </c>
      <c r="C91" s="31">
        <f>MATCH(Input!D92,PR[Name],0)</f>
        <v>3</v>
      </c>
      <c r="D91" s="31">
        <f>MATCH(Input!E92, UI[Name],0)</f>
        <v>2</v>
      </c>
      <c r="E91" s="26">
        <f>Input!F92</f>
        <v>5.6</v>
      </c>
    </row>
    <row r="92" spans="1:5" x14ac:dyDescent="0.25">
      <c r="A92" s="31">
        <f>MATCH(Input!B93, AV[Name],0)</f>
        <v>4</v>
      </c>
      <c r="B92" s="31">
        <f>MATCH(Input!C93, EAC[Name],0)</f>
        <v>2</v>
      </c>
      <c r="C92" s="31">
        <f>MATCH(Input!D93,PR[Name],0)</f>
        <v>1</v>
      </c>
      <c r="D92" s="31">
        <f>MATCH(Input!E93, UI[Name],0)</f>
        <v>2</v>
      </c>
      <c r="E92" s="26">
        <f>Input!F93</f>
        <v>5.2</v>
      </c>
    </row>
    <row r="93" spans="1:5" x14ac:dyDescent="0.25">
      <c r="A93" s="31">
        <f>MATCH(Input!B94, AV[Name],0)</f>
        <v>1</v>
      </c>
      <c r="B93" s="31">
        <f>MATCH(Input!C94, EAC[Name],0)</f>
        <v>2</v>
      </c>
      <c r="C93" s="31">
        <f>MATCH(Input!D94,PR[Name],0)</f>
        <v>1</v>
      </c>
      <c r="D93" s="31">
        <f>MATCH(Input!E94, UI[Name],0)</f>
        <v>2</v>
      </c>
      <c r="E93" s="26">
        <f>Input!F94</f>
        <v>8.9</v>
      </c>
    </row>
    <row r="94" spans="1:5" x14ac:dyDescent="0.25">
      <c r="A94" s="31">
        <f>MATCH(Input!B95, AV[Name],0)</f>
        <v>3</v>
      </c>
      <c r="B94" s="31">
        <f>MATCH(Input!C95, EAC[Name],0)</f>
        <v>3</v>
      </c>
      <c r="C94" s="31">
        <f>MATCH(Input!D95,PR[Name],0)</f>
        <v>2</v>
      </c>
      <c r="D94" s="31">
        <f>MATCH(Input!E95, UI[Name],0)</f>
        <v>2</v>
      </c>
      <c r="E94" s="26">
        <f>Input!F95</f>
        <v>3.6</v>
      </c>
    </row>
    <row r="95" spans="1:5" x14ac:dyDescent="0.25">
      <c r="A95" s="31">
        <f>MATCH(Input!B96, AV[Name],0)</f>
        <v>4</v>
      </c>
      <c r="B95" s="31">
        <f>MATCH(Input!C96, EAC[Name],0)</f>
        <v>1</v>
      </c>
      <c r="C95" s="31">
        <f>MATCH(Input!D96,PR[Name],0)</f>
        <v>2</v>
      </c>
      <c r="D95" s="31">
        <f>MATCH(Input!E96, UI[Name],0)</f>
        <v>1</v>
      </c>
      <c r="E95" s="26">
        <f>Input!F96</f>
        <v>5</v>
      </c>
    </row>
    <row r="96" spans="1:5" x14ac:dyDescent="0.25">
      <c r="A96" s="31">
        <f>MATCH(Input!B97, AV[Name],0)</f>
        <v>4</v>
      </c>
      <c r="B96" s="31">
        <f>MATCH(Input!C97, EAC[Name],0)</f>
        <v>6</v>
      </c>
      <c r="C96" s="31">
        <f>MATCH(Input!D97,PR[Name],0)</f>
        <v>2</v>
      </c>
      <c r="D96" s="31">
        <f>MATCH(Input!E97, UI[Name],0)</f>
        <v>1</v>
      </c>
      <c r="E96" s="26">
        <f>Input!F97</f>
        <v>0.6</v>
      </c>
    </row>
    <row r="97" spans="1:5" x14ac:dyDescent="0.25">
      <c r="A97" s="31">
        <f>MATCH(Input!B98, AV[Name],0)</f>
        <v>3</v>
      </c>
      <c r="B97" s="31">
        <f>MATCH(Input!C98, EAC[Name],0)</f>
        <v>6</v>
      </c>
      <c r="C97" s="31">
        <f>MATCH(Input!D98,PR[Name],0)</f>
        <v>2</v>
      </c>
      <c r="D97" s="31">
        <f>MATCH(Input!E98, UI[Name],0)</f>
        <v>2</v>
      </c>
      <c r="E97" s="26">
        <f>Input!F98</f>
        <v>0.6</v>
      </c>
    </row>
    <row r="98" spans="1:5" x14ac:dyDescent="0.25">
      <c r="A98" s="31">
        <f>MATCH(Input!B99, AV[Name],0)</f>
        <v>3</v>
      </c>
      <c r="B98" s="31">
        <f>MATCH(Input!C99, EAC[Name],0)</f>
        <v>5</v>
      </c>
      <c r="C98" s="31">
        <f>MATCH(Input!D99,PR[Name],0)</f>
        <v>2</v>
      </c>
      <c r="D98" s="31">
        <f>MATCH(Input!E99, UI[Name],0)</f>
        <v>2</v>
      </c>
      <c r="E98" s="26">
        <f>Input!F99</f>
        <v>1.8</v>
      </c>
    </row>
    <row r="99" spans="1:5" x14ac:dyDescent="0.25">
      <c r="A99" s="31">
        <f>MATCH(Input!B100, AV[Name],0)</f>
        <v>3</v>
      </c>
      <c r="B99" s="31">
        <f>MATCH(Input!C100, EAC[Name],0)</f>
        <v>2</v>
      </c>
      <c r="C99" s="31">
        <f>MATCH(Input!D100,PR[Name],0)</f>
        <v>2</v>
      </c>
      <c r="D99" s="31">
        <f>MATCH(Input!E100, UI[Name],0)</f>
        <v>1</v>
      </c>
      <c r="E99" s="26">
        <f>Input!F100</f>
        <v>5.2</v>
      </c>
    </row>
    <row r="100" spans="1:5" x14ac:dyDescent="0.25">
      <c r="A100" s="31">
        <f>MATCH(Input!B101, AV[Name],0)</f>
        <v>2</v>
      </c>
      <c r="B100" s="31">
        <f>MATCH(Input!C101, EAC[Name],0)</f>
        <v>3</v>
      </c>
      <c r="C100" s="31">
        <f>MATCH(Input!D101,PR[Name],0)</f>
        <v>2</v>
      </c>
      <c r="D100" s="31">
        <f>MATCH(Input!E101, UI[Name],0)</f>
        <v>1</v>
      </c>
      <c r="E100" s="26">
        <f>Input!F101</f>
        <v>6</v>
      </c>
    </row>
    <row r="101" spans="1:5" x14ac:dyDescent="0.25">
      <c r="A101" s="31">
        <f>MATCH(Input!B102, AV[Name],0)</f>
        <v>1</v>
      </c>
      <c r="B101" s="31">
        <f>MATCH(Input!C102, EAC[Name],0)</f>
        <v>5</v>
      </c>
      <c r="C101" s="31">
        <f>MATCH(Input!D102,PR[Name],0)</f>
        <v>3</v>
      </c>
      <c r="D101" s="31">
        <f>MATCH(Input!E102, UI[Name],0)</f>
        <v>1</v>
      </c>
      <c r="E101" s="26">
        <f>Input!F102</f>
        <v>2.6</v>
      </c>
    </row>
    <row r="102" spans="1:5" x14ac:dyDescent="0.25">
      <c r="A102" s="31">
        <f>MATCH(Input!B103, AV[Name],0)</f>
        <v>3</v>
      </c>
      <c r="B102" s="31">
        <f>MATCH(Input!C103, EAC[Name],0)</f>
        <v>4</v>
      </c>
      <c r="C102" s="31">
        <f>MATCH(Input!D103,PR[Name],0)</f>
        <v>1</v>
      </c>
      <c r="D102" s="31">
        <f>MATCH(Input!E103, UI[Name],0)</f>
        <v>1</v>
      </c>
      <c r="E102" s="26">
        <f>Input!F103</f>
        <v>4.5999999999999996</v>
      </c>
    </row>
    <row r="103" spans="1:5" x14ac:dyDescent="0.25">
      <c r="A103" s="31">
        <f>MATCH(Input!B104, AV[Name],0)</f>
        <v>2</v>
      </c>
      <c r="B103" s="31">
        <f>MATCH(Input!C104, EAC[Name],0)</f>
        <v>6</v>
      </c>
      <c r="C103" s="31">
        <f>MATCH(Input!D104,PR[Name],0)</f>
        <v>2</v>
      </c>
      <c r="D103" s="31">
        <f>MATCH(Input!E104, UI[Name],0)</f>
        <v>2</v>
      </c>
      <c r="E103" s="26">
        <f>Input!F104</f>
        <v>1.1000000000000001</v>
      </c>
    </row>
    <row r="104" spans="1:5" x14ac:dyDescent="0.25">
      <c r="A104" s="31">
        <f>MATCH(Input!B105, AV[Name],0)</f>
        <v>1</v>
      </c>
      <c r="B104" s="31">
        <f>MATCH(Input!C105, EAC[Name],0)</f>
        <v>2</v>
      </c>
      <c r="C104" s="31">
        <f>MATCH(Input!D105,PR[Name],0)</f>
        <v>3</v>
      </c>
      <c r="D104" s="31">
        <f>MATCH(Input!E105, UI[Name],0)</f>
        <v>2</v>
      </c>
      <c r="E104" s="26">
        <f>Input!F105</f>
        <v>5.0999999999999996</v>
      </c>
    </row>
    <row r="105" spans="1:5" x14ac:dyDescent="0.25">
      <c r="A105" s="31">
        <f>MATCH(Input!B106, AV[Name],0)</f>
        <v>4</v>
      </c>
      <c r="B105" s="31">
        <f>MATCH(Input!C106, EAC[Name],0)</f>
        <v>6</v>
      </c>
      <c r="C105" s="31">
        <f>MATCH(Input!D106,PR[Name],0)</f>
        <v>3</v>
      </c>
      <c r="D105" s="31">
        <f>MATCH(Input!E106, UI[Name],0)</f>
        <v>1</v>
      </c>
      <c r="E105" s="26">
        <f>Input!F106</f>
        <v>0.5</v>
      </c>
    </row>
    <row r="106" spans="1:5" x14ac:dyDescent="0.25">
      <c r="A106" s="31">
        <f>MATCH(Input!B107, AV[Name],0)</f>
        <v>3</v>
      </c>
      <c r="B106" s="31">
        <f>MATCH(Input!C107, EAC[Name],0)</f>
        <v>2</v>
      </c>
      <c r="C106" s="31">
        <f>MATCH(Input!D107,PR[Name],0)</f>
        <v>2</v>
      </c>
      <c r="D106" s="31">
        <f>MATCH(Input!E107, UI[Name],0)</f>
        <v>1</v>
      </c>
      <c r="E106" s="26">
        <f>Input!F107</f>
        <v>5.2</v>
      </c>
    </row>
    <row r="107" spans="1:5" x14ac:dyDescent="0.25">
      <c r="A107" s="31">
        <f>MATCH(Input!B108, AV[Name],0)</f>
        <v>2</v>
      </c>
      <c r="B107" s="31">
        <f>MATCH(Input!C108, EAC[Name],0)</f>
        <v>6</v>
      </c>
      <c r="C107" s="31">
        <f>MATCH(Input!D108,PR[Name],0)</f>
        <v>2</v>
      </c>
      <c r="D107" s="31">
        <f>MATCH(Input!E108, UI[Name],0)</f>
        <v>2</v>
      </c>
      <c r="E107" s="26">
        <f>Input!F108</f>
        <v>1.1000000000000001</v>
      </c>
    </row>
    <row r="108" spans="1:5" x14ac:dyDescent="0.25">
      <c r="A108" s="31">
        <f>MATCH(Input!B109, AV[Name],0)</f>
        <v>1</v>
      </c>
      <c r="B108" s="31">
        <f>MATCH(Input!C109, EAC[Name],0)</f>
        <v>2</v>
      </c>
      <c r="C108" s="31">
        <f>MATCH(Input!D109,PR[Name],0)</f>
        <v>3</v>
      </c>
      <c r="D108" s="31">
        <f>MATCH(Input!E109, UI[Name],0)</f>
        <v>2</v>
      </c>
      <c r="E108" s="26">
        <f>Input!F109</f>
        <v>5.0999999999999996</v>
      </c>
    </row>
    <row r="109" spans="1:5" x14ac:dyDescent="0.25">
      <c r="A109" s="31">
        <f>MATCH(Input!B110, AV[Name],0)</f>
        <v>1</v>
      </c>
      <c r="B109" s="31">
        <f>MATCH(Input!C110, EAC[Name],0)</f>
        <v>4</v>
      </c>
      <c r="C109" s="31">
        <f>MATCH(Input!D110,PR[Name],0)</f>
        <v>2</v>
      </c>
      <c r="D109" s="31">
        <f>MATCH(Input!E110, UI[Name],0)</f>
        <v>1</v>
      </c>
      <c r="E109" s="26">
        <f>Input!F110</f>
        <v>5.2</v>
      </c>
    </row>
    <row r="110" spans="1:5" x14ac:dyDescent="0.25">
      <c r="A110" s="31">
        <f>MATCH(Input!B111, AV[Name],0)</f>
        <v>2</v>
      </c>
      <c r="B110" s="31">
        <f>MATCH(Input!C111, EAC[Name],0)</f>
        <v>4</v>
      </c>
      <c r="C110" s="31">
        <f>MATCH(Input!D111,PR[Name],0)</f>
        <v>3</v>
      </c>
      <c r="D110" s="31">
        <f>MATCH(Input!E111, UI[Name],0)</f>
        <v>2</v>
      </c>
      <c r="E110" s="26">
        <f>Input!F111</f>
        <v>3</v>
      </c>
    </row>
    <row r="111" spans="1:5" x14ac:dyDescent="0.25">
      <c r="A111" s="31">
        <f>MATCH(Input!B112, AV[Name],0)</f>
        <v>4</v>
      </c>
      <c r="B111" s="31">
        <f>MATCH(Input!C112, EAC[Name],0)</f>
        <v>1</v>
      </c>
      <c r="C111" s="31">
        <f>MATCH(Input!D112,PR[Name],0)</f>
        <v>1</v>
      </c>
      <c r="D111" s="31">
        <f>MATCH(Input!E112, UI[Name],0)</f>
        <v>2</v>
      </c>
      <c r="E111" s="26">
        <f>Input!F112</f>
        <v>6</v>
      </c>
    </row>
    <row r="112" spans="1:5" x14ac:dyDescent="0.25">
      <c r="A112" s="31">
        <f>MATCH(Input!B113, AV[Name],0)</f>
        <v>2</v>
      </c>
      <c r="B112" s="31">
        <f>MATCH(Input!C113, EAC[Name],0)</f>
        <v>3</v>
      </c>
      <c r="C112" s="31">
        <f>MATCH(Input!D113,PR[Name],0)</f>
        <v>2</v>
      </c>
      <c r="D112" s="31">
        <f>MATCH(Input!E113, UI[Name],0)</f>
        <v>1</v>
      </c>
      <c r="E112" s="26">
        <f>Input!F113</f>
        <v>6</v>
      </c>
    </row>
    <row r="113" spans="1:5" x14ac:dyDescent="0.25">
      <c r="A113" s="31">
        <f>MATCH(Input!B114, AV[Name],0)</f>
        <v>3</v>
      </c>
      <c r="B113" s="31">
        <f>MATCH(Input!C114, EAC[Name],0)</f>
        <v>3</v>
      </c>
      <c r="C113" s="31">
        <f>MATCH(Input!D114,PR[Name],0)</f>
        <v>3</v>
      </c>
      <c r="D113" s="31">
        <f>MATCH(Input!E114, UI[Name],0)</f>
        <v>1</v>
      </c>
      <c r="E113" s="26">
        <f>Input!F114</f>
        <v>3.9</v>
      </c>
    </row>
    <row r="114" spans="1:5" x14ac:dyDescent="0.25">
      <c r="A114" s="31">
        <f>MATCH(Input!B115, AV[Name],0)</f>
        <v>4</v>
      </c>
      <c r="B114" s="31">
        <f>MATCH(Input!C115, EAC[Name],0)</f>
        <v>4</v>
      </c>
      <c r="C114" s="31">
        <f>MATCH(Input!D115,PR[Name],0)</f>
        <v>3</v>
      </c>
      <c r="D114" s="31">
        <f>MATCH(Input!E115, UI[Name],0)</f>
        <v>1</v>
      </c>
      <c r="E114" s="26">
        <f>Input!F115</f>
        <v>2</v>
      </c>
    </row>
    <row r="115" spans="1:5" x14ac:dyDescent="0.25">
      <c r="A115" s="31">
        <f>MATCH(Input!B116, AV[Name],0)</f>
        <v>3</v>
      </c>
      <c r="B115" s="31">
        <f>MATCH(Input!C116, EAC[Name],0)</f>
        <v>3</v>
      </c>
      <c r="C115" s="31">
        <f>MATCH(Input!D116,PR[Name],0)</f>
        <v>1</v>
      </c>
      <c r="D115" s="31">
        <f>MATCH(Input!E116, UI[Name],0)</f>
        <v>1</v>
      </c>
      <c r="E115" s="26">
        <f>Input!F116</f>
        <v>5.8</v>
      </c>
    </row>
    <row r="116" spans="1:5" x14ac:dyDescent="0.25">
      <c r="A116" s="31">
        <f>MATCH(Input!B117, AV[Name],0)</f>
        <v>1</v>
      </c>
      <c r="B116" s="31">
        <f>MATCH(Input!C117, EAC[Name],0)</f>
        <v>1</v>
      </c>
      <c r="C116" s="31">
        <f>MATCH(Input!D117,PR[Name],0)</f>
        <v>3</v>
      </c>
      <c r="D116" s="31">
        <f>MATCH(Input!E117, UI[Name],0)</f>
        <v>2</v>
      </c>
      <c r="E116" s="26">
        <f>Input!F117</f>
        <v>5.6</v>
      </c>
    </row>
    <row r="117" spans="1:5" x14ac:dyDescent="0.25">
      <c r="A117" s="31">
        <f>MATCH(Input!B118, AV[Name],0)</f>
        <v>3</v>
      </c>
      <c r="B117" s="31">
        <f>MATCH(Input!C118, EAC[Name],0)</f>
        <v>1</v>
      </c>
      <c r="C117" s="31">
        <f>MATCH(Input!D118,PR[Name],0)</f>
        <v>3</v>
      </c>
      <c r="D117" s="31">
        <f>MATCH(Input!E118, UI[Name],0)</f>
        <v>1</v>
      </c>
      <c r="E117" s="26">
        <f>Input!F118</f>
        <v>4.0999999999999996</v>
      </c>
    </row>
    <row r="118" spans="1:5" x14ac:dyDescent="0.25">
      <c r="A118" s="31">
        <f>MATCH(Input!B119, AV[Name],0)</f>
        <v>4</v>
      </c>
      <c r="B118" s="31">
        <f>MATCH(Input!C119, EAC[Name],0)</f>
        <v>3</v>
      </c>
      <c r="C118" s="31">
        <f>MATCH(Input!D119,PR[Name],0)</f>
        <v>3</v>
      </c>
      <c r="D118" s="31">
        <f>MATCH(Input!E119, UI[Name],0)</f>
        <v>1</v>
      </c>
      <c r="E118" s="26">
        <f>Input!F119</f>
        <v>3.2</v>
      </c>
    </row>
    <row r="119" spans="1:5" x14ac:dyDescent="0.25">
      <c r="A119" s="31">
        <f>MATCH(Input!B120, AV[Name],0)</f>
        <v>2</v>
      </c>
      <c r="B119" s="31">
        <f>MATCH(Input!C120, EAC[Name],0)</f>
        <v>3</v>
      </c>
      <c r="C119" s="31">
        <f>MATCH(Input!D120,PR[Name],0)</f>
        <v>1</v>
      </c>
      <c r="D119" s="31">
        <f>MATCH(Input!E120, UI[Name],0)</f>
        <v>2</v>
      </c>
      <c r="E119" s="26">
        <f>Input!F120</f>
        <v>6.2</v>
      </c>
    </row>
    <row r="120" spans="1:5" x14ac:dyDescent="0.25">
      <c r="A120" s="31">
        <f>MATCH(Input!B121, AV[Name],0)</f>
        <v>3</v>
      </c>
      <c r="B120" s="31">
        <f>MATCH(Input!C121, EAC[Name],0)</f>
        <v>1</v>
      </c>
      <c r="C120" s="31">
        <f>MATCH(Input!D121,PR[Name],0)</f>
        <v>2</v>
      </c>
      <c r="D120" s="31">
        <f>MATCH(Input!E121, UI[Name],0)</f>
        <v>1</v>
      </c>
      <c r="E120" s="26">
        <f>Input!F121</f>
        <v>5.6</v>
      </c>
    </row>
    <row r="121" spans="1:5" x14ac:dyDescent="0.25">
      <c r="A121" s="31">
        <f>MATCH(Input!B122, AV[Name],0)</f>
        <v>2</v>
      </c>
      <c r="B121" s="31">
        <f>MATCH(Input!C122, EAC[Name],0)</f>
        <v>1</v>
      </c>
      <c r="C121" s="31">
        <f>MATCH(Input!D122,PR[Name],0)</f>
        <v>1</v>
      </c>
      <c r="D121" s="31">
        <f>MATCH(Input!E122, UI[Name],0)</f>
        <v>2</v>
      </c>
      <c r="E121" s="26">
        <f>Input!F122</f>
        <v>9.1999999999999993</v>
      </c>
    </row>
    <row r="122" spans="1:5" x14ac:dyDescent="0.25">
      <c r="A122" s="31">
        <f>MATCH(Input!B123, AV[Name],0)</f>
        <v>2</v>
      </c>
      <c r="B122" s="31">
        <f>MATCH(Input!C123, EAC[Name],0)</f>
        <v>5</v>
      </c>
      <c r="C122" s="31">
        <f>MATCH(Input!D123,PR[Name],0)</f>
        <v>1</v>
      </c>
      <c r="D122" s="31">
        <f>MATCH(Input!E123, UI[Name],0)</f>
        <v>1</v>
      </c>
      <c r="E122" s="26">
        <f>Input!F123</f>
        <v>2.7</v>
      </c>
    </row>
    <row r="123" spans="1:5" x14ac:dyDescent="0.25">
      <c r="A123" s="31">
        <f>MATCH(Input!B124, AV[Name],0)</f>
        <v>2</v>
      </c>
      <c r="B123" s="31">
        <f>MATCH(Input!C124, EAC[Name],0)</f>
        <v>1</v>
      </c>
      <c r="C123" s="31">
        <f>MATCH(Input!D124,PR[Name],0)</f>
        <v>2</v>
      </c>
      <c r="D123" s="31">
        <f>MATCH(Input!E124, UI[Name],0)</f>
        <v>1</v>
      </c>
      <c r="E123" s="26">
        <f>Input!F124</f>
        <v>7</v>
      </c>
    </row>
    <row r="124" spans="1:5" x14ac:dyDescent="0.25">
      <c r="A124" s="31">
        <f>MATCH(Input!B125, AV[Name],0)</f>
        <v>4</v>
      </c>
      <c r="B124" s="31">
        <f>MATCH(Input!C125, EAC[Name],0)</f>
        <v>5</v>
      </c>
      <c r="C124" s="31">
        <f>MATCH(Input!D125,PR[Name],0)</f>
        <v>1</v>
      </c>
      <c r="D124" s="31">
        <f>MATCH(Input!E125, UI[Name],0)</f>
        <v>1</v>
      </c>
      <c r="E124" s="26">
        <f>Input!F125</f>
        <v>1.9</v>
      </c>
    </row>
    <row r="125" spans="1:5" x14ac:dyDescent="0.25">
      <c r="A125" s="31">
        <f>MATCH(Input!B126, AV[Name],0)</f>
        <v>2</v>
      </c>
      <c r="B125" s="31">
        <f>MATCH(Input!C126, EAC[Name],0)</f>
        <v>6</v>
      </c>
      <c r="C125" s="31">
        <f>MATCH(Input!D126,PR[Name],0)</f>
        <v>1</v>
      </c>
      <c r="D125" s="31">
        <f>MATCH(Input!E126, UI[Name],0)</f>
        <v>2</v>
      </c>
      <c r="E125" s="26">
        <f>Input!F126</f>
        <v>1.3</v>
      </c>
    </row>
    <row r="126" spans="1:5" x14ac:dyDescent="0.25">
      <c r="A126" s="31">
        <f>MATCH(Input!B127, AV[Name],0)</f>
        <v>2</v>
      </c>
      <c r="B126" s="31">
        <f>MATCH(Input!C127, EAC[Name],0)</f>
        <v>4</v>
      </c>
      <c r="C126" s="31">
        <f>MATCH(Input!D127,PR[Name],0)</f>
        <v>1</v>
      </c>
      <c r="D126" s="31">
        <f>MATCH(Input!E127, UI[Name],0)</f>
        <v>1</v>
      </c>
      <c r="E126" s="26">
        <f>Input!F127</f>
        <v>6</v>
      </c>
    </row>
    <row r="127" spans="1:5" x14ac:dyDescent="0.25">
      <c r="A127" s="31">
        <f>MATCH(Input!B128, AV[Name],0)</f>
        <v>3</v>
      </c>
      <c r="B127" s="31">
        <f>MATCH(Input!C128, EAC[Name],0)</f>
        <v>2</v>
      </c>
      <c r="C127" s="31">
        <f>MATCH(Input!D128,PR[Name],0)</f>
        <v>1</v>
      </c>
      <c r="D127" s="31">
        <f>MATCH(Input!E128, UI[Name],0)</f>
        <v>2</v>
      </c>
      <c r="E127" s="26">
        <f>Input!F128</f>
        <v>6.2</v>
      </c>
    </row>
    <row r="128" spans="1:5" x14ac:dyDescent="0.25">
      <c r="A128" s="31">
        <f>MATCH(Input!B129, AV[Name],0)</f>
        <v>2</v>
      </c>
      <c r="B128" s="31">
        <f>MATCH(Input!C129, EAC[Name],0)</f>
        <v>4</v>
      </c>
      <c r="C128" s="31">
        <f>MATCH(Input!D129,PR[Name],0)</f>
        <v>1</v>
      </c>
      <c r="D128" s="31">
        <f>MATCH(Input!E129, UI[Name],0)</f>
        <v>1</v>
      </c>
      <c r="E128" s="26">
        <f>Input!F129</f>
        <v>6</v>
      </c>
    </row>
    <row r="129" spans="1:5" x14ac:dyDescent="0.25">
      <c r="A129" s="31">
        <f>MATCH(Input!B130, AV[Name],0)</f>
        <v>2</v>
      </c>
      <c r="B129" s="31">
        <f>MATCH(Input!C130, EAC[Name],0)</f>
        <v>6</v>
      </c>
      <c r="C129" s="31">
        <f>MATCH(Input!D130,PR[Name],0)</f>
        <v>3</v>
      </c>
      <c r="D129" s="31">
        <f>MATCH(Input!E130, UI[Name],0)</f>
        <v>2</v>
      </c>
      <c r="E129" s="26">
        <f>Input!F130</f>
        <v>1</v>
      </c>
    </row>
    <row r="130" spans="1:5" x14ac:dyDescent="0.25">
      <c r="A130" s="31">
        <f>MATCH(Input!B131, AV[Name],0)</f>
        <v>4</v>
      </c>
      <c r="B130" s="31">
        <f>MATCH(Input!C131, EAC[Name],0)</f>
        <v>2</v>
      </c>
      <c r="C130" s="31">
        <f>MATCH(Input!D131,PR[Name],0)</f>
        <v>3</v>
      </c>
      <c r="D130" s="31">
        <f>MATCH(Input!E131, UI[Name],0)</f>
        <v>1</v>
      </c>
      <c r="E130" s="26">
        <f>Input!F131</f>
        <v>3</v>
      </c>
    </row>
    <row r="131" spans="1:5" x14ac:dyDescent="0.25">
      <c r="A131" s="31">
        <f>MATCH(Input!B132, AV[Name],0)</f>
        <v>2</v>
      </c>
      <c r="B131" s="31">
        <f>MATCH(Input!C132, EAC[Name],0)</f>
        <v>4</v>
      </c>
      <c r="C131" s="31">
        <f>MATCH(Input!D132,PR[Name],0)</f>
        <v>2</v>
      </c>
      <c r="D131" s="31">
        <f>MATCH(Input!E132, UI[Name],0)</f>
        <v>1</v>
      </c>
      <c r="E131" s="26">
        <f>Input!F132</f>
        <v>4.8</v>
      </c>
    </row>
    <row r="132" spans="1:5" x14ac:dyDescent="0.25">
      <c r="A132" s="31">
        <f>MATCH(Input!B133, AV[Name],0)</f>
        <v>1</v>
      </c>
      <c r="B132" s="31">
        <f>MATCH(Input!C133, EAC[Name],0)</f>
        <v>5</v>
      </c>
      <c r="C132" s="31">
        <f>MATCH(Input!D133,PR[Name],0)</f>
        <v>3</v>
      </c>
      <c r="D132" s="31">
        <f>MATCH(Input!E133, UI[Name],0)</f>
        <v>1</v>
      </c>
      <c r="E132" s="26">
        <f>Input!F133</f>
        <v>2.6</v>
      </c>
    </row>
    <row r="133" spans="1:5" x14ac:dyDescent="0.25">
      <c r="A133" s="31">
        <f>MATCH(Input!B134, AV[Name],0)</f>
        <v>3</v>
      </c>
      <c r="B133" s="31">
        <f>MATCH(Input!C134, EAC[Name],0)</f>
        <v>4</v>
      </c>
      <c r="C133" s="31">
        <f>MATCH(Input!D134,PR[Name],0)</f>
        <v>3</v>
      </c>
      <c r="D133" s="31">
        <f>MATCH(Input!E134, UI[Name],0)</f>
        <v>1</v>
      </c>
      <c r="E133" s="26">
        <f>Input!F134</f>
        <v>2.7</v>
      </c>
    </row>
    <row r="134" spans="1:5" x14ac:dyDescent="0.25">
      <c r="A134" s="31">
        <f>MATCH(Input!B135, AV[Name],0)</f>
        <v>2</v>
      </c>
      <c r="B134" s="31">
        <f>MATCH(Input!C135, EAC[Name],0)</f>
        <v>6</v>
      </c>
      <c r="C134" s="31">
        <f>MATCH(Input!D135,PR[Name],0)</f>
        <v>3</v>
      </c>
      <c r="D134" s="31">
        <f>MATCH(Input!E135, UI[Name],0)</f>
        <v>2</v>
      </c>
      <c r="E134" s="26">
        <f>Input!F135</f>
        <v>1</v>
      </c>
    </row>
    <row r="135" spans="1:5" x14ac:dyDescent="0.25">
      <c r="A135" s="31">
        <f>MATCH(Input!B136, AV[Name],0)</f>
        <v>1</v>
      </c>
      <c r="B135" s="31">
        <f>MATCH(Input!C136, EAC[Name],0)</f>
        <v>6</v>
      </c>
      <c r="C135" s="31">
        <f>MATCH(Input!D136,PR[Name],0)</f>
        <v>3</v>
      </c>
      <c r="D135" s="31">
        <f>MATCH(Input!E136, UI[Name],0)</f>
        <v>1</v>
      </c>
      <c r="E135" s="26">
        <f>Input!F136</f>
        <v>1.4</v>
      </c>
    </row>
    <row r="136" spans="1:5" x14ac:dyDescent="0.25">
      <c r="A136" s="31">
        <f>MATCH(Input!B137, AV[Name],0)</f>
        <v>1</v>
      </c>
      <c r="B136" s="31">
        <f>MATCH(Input!C137, EAC[Name],0)</f>
        <v>4</v>
      </c>
      <c r="C136" s="31">
        <f>MATCH(Input!D137,PR[Name],0)</f>
        <v>1</v>
      </c>
      <c r="D136" s="31">
        <f>MATCH(Input!E137, UI[Name],0)</f>
        <v>2</v>
      </c>
      <c r="E136" s="26">
        <f>Input!F137</f>
        <v>5.4</v>
      </c>
    </row>
    <row r="137" spans="1:5" x14ac:dyDescent="0.25">
      <c r="A137" s="31">
        <f>MATCH(Input!B138, AV[Name],0)</f>
        <v>1</v>
      </c>
      <c r="B137" s="31">
        <f>MATCH(Input!C138, EAC[Name],0)</f>
        <v>1</v>
      </c>
      <c r="C137" s="31">
        <f>MATCH(Input!D138,PR[Name],0)</f>
        <v>3</v>
      </c>
      <c r="D137" s="31">
        <f>MATCH(Input!E138, UI[Name],0)</f>
        <v>2</v>
      </c>
      <c r="E137" s="26">
        <f>Input!F138</f>
        <v>5.6</v>
      </c>
    </row>
    <row r="138" spans="1:5" x14ac:dyDescent="0.25">
      <c r="A138" s="31">
        <f>MATCH(Input!B139, AV[Name],0)</f>
        <v>3</v>
      </c>
      <c r="B138" s="31">
        <f>MATCH(Input!C139, EAC[Name],0)</f>
        <v>1</v>
      </c>
      <c r="C138" s="31">
        <f>MATCH(Input!D139,PR[Name],0)</f>
        <v>1</v>
      </c>
      <c r="D138" s="31">
        <f>MATCH(Input!E139, UI[Name],0)</f>
        <v>2</v>
      </c>
      <c r="E138" s="26">
        <f>Input!F139</f>
        <v>7</v>
      </c>
    </row>
    <row r="139" spans="1:5" x14ac:dyDescent="0.25">
      <c r="A139" s="31">
        <f>MATCH(Input!B140, AV[Name],0)</f>
        <v>4</v>
      </c>
      <c r="B139" s="31">
        <f>MATCH(Input!C140, EAC[Name],0)</f>
        <v>3</v>
      </c>
      <c r="C139" s="31">
        <f>MATCH(Input!D140,PR[Name],0)</f>
        <v>2</v>
      </c>
      <c r="D139" s="31">
        <f>MATCH(Input!E140, UI[Name],0)</f>
        <v>2</v>
      </c>
      <c r="E139" s="26">
        <f>Input!F140</f>
        <v>3</v>
      </c>
    </row>
    <row r="140" spans="1:5" x14ac:dyDescent="0.25">
      <c r="A140" s="31">
        <f>MATCH(Input!B141, AV[Name],0)</f>
        <v>1</v>
      </c>
      <c r="B140" s="31">
        <f>MATCH(Input!C141, EAC[Name],0)</f>
        <v>4</v>
      </c>
      <c r="C140" s="31">
        <f>MATCH(Input!D141,PR[Name],0)</f>
        <v>2</v>
      </c>
      <c r="D140" s="31">
        <f>MATCH(Input!E141, UI[Name],0)</f>
        <v>1</v>
      </c>
      <c r="E140" s="26">
        <f>Input!F141</f>
        <v>5.2</v>
      </c>
    </row>
    <row r="141" spans="1:5" x14ac:dyDescent="0.25">
      <c r="A141" s="31">
        <f>MATCH(Input!B142, AV[Name],0)</f>
        <v>4</v>
      </c>
      <c r="B141" s="31">
        <f>MATCH(Input!C142, EAC[Name],0)</f>
        <v>1</v>
      </c>
      <c r="C141" s="31">
        <f>MATCH(Input!D142,PR[Name],0)</f>
        <v>2</v>
      </c>
      <c r="D141" s="31">
        <f>MATCH(Input!E142, UI[Name],0)</f>
        <v>2</v>
      </c>
      <c r="E141" s="26">
        <f>Input!F142</f>
        <v>4.8</v>
      </c>
    </row>
    <row r="142" spans="1:5" x14ac:dyDescent="0.25">
      <c r="A142" s="31">
        <f>MATCH(Input!B143, AV[Name],0)</f>
        <v>3</v>
      </c>
      <c r="B142" s="31">
        <f>MATCH(Input!C143, EAC[Name],0)</f>
        <v>5</v>
      </c>
      <c r="C142" s="31">
        <f>MATCH(Input!D143,PR[Name],0)</f>
        <v>1</v>
      </c>
      <c r="D142" s="31">
        <f>MATCH(Input!E143, UI[Name],0)</f>
        <v>2</v>
      </c>
      <c r="E142" s="26">
        <f>Input!F143</f>
        <v>1.9</v>
      </c>
    </row>
    <row r="143" spans="1:5" x14ac:dyDescent="0.25">
      <c r="A143" s="31">
        <f>MATCH(Input!B144, AV[Name],0)</f>
        <v>1</v>
      </c>
      <c r="B143" s="31">
        <f>MATCH(Input!C144, EAC[Name],0)</f>
        <v>6</v>
      </c>
      <c r="C143" s="31">
        <f>MATCH(Input!D144,PR[Name],0)</f>
        <v>3</v>
      </c>
      <c r="D143" s="31">
        <f>MATCH(Input!E144, UI[Name],0)</f>
        <v>1</v>
      </c>
      <c r="E143" s="26">
        <f>Input!F144</f>
        <v>1.4</v>
      </c>
    </row>
    <row r="144" spans="1:5" x14ac:dyDescent="0.25">
      <c r="A144" s="31">
        <f>MATCH(Input!B145, AV[Name],0)</f>
        <v>4</v>
      </c>
      <c r="B144" s="31">
        <f>MATCH(Input!C145, EAC[Name],0)</f>
        <v>6</v>
      </c>
      <c r="C144" s="31">
        <f>MATCH(Input!D145,PR[Name],0)</f>
        <v>3</v>
      </c>
      <c r="D144" s="31">
        <f>MATCH(Input!E145, UI[Name],0)</f>
        <v>1</v>
      </c>
      <c r="E144" s="26">
        <f>Input!F145</f>
        <v>0.5</v>
      </c>
    </row>
    <row r="145" spans="1:5" x14ac:dyDescent="0.25">
      <c r="A145" s="31">
        <f>MATCH(Input!B146, AV[Name],0)</f>
        <v>1</v>
      </c>
      <c r="B145" s="31">
        <f>MATCH(Input!C146, EAC[Name],0)</f>
        <v>5</v>
      </c>
      <c r="C145" s="31">
        <f>MATCH(Input!D146,PR[Name],0)</f>
        <v>2</v>
      </c>
      <c r="D145" s="31">
        <f>MATCH(Input!E146, UI[Name],0)</f>
        <v>1</v>
      </c>
      <c r="E145" s="26">
        <f>Input!F146</f>
        <v>2.7</v>
      </c>
    </row>
    <row r="146" spans="1:5" x14ac:dyDescent="0.25">
      <c r="A146" s="31">
        <f>MATCH(Input!B147, AV[Name],0)</f>
        <v>2</v>
      </c>
      <c r="B146" s="31">
        <f>MATCH(Input!C147, EAC[Name],0)</f>
        <v>4</v>
      </c>
      <c r="C146" s="31">
        <f>MATCH(Input!D147,PR[Name],0)</f>
        <v>1</v>
      </c>
      <c r="D146" s="31">
        <f>MATCH(Input!E147, UI[Name],0)</f>
        <v>1</v>
      </c>
      <c r="E146" s="26">
        <f>Input!F147</f>
        <v>6</v>
      </c>
    </row>
    <row r="147" spans="1:5" x14ac:dyDescent="0.25">
      <c r="A147" s="31">
        <f>MATCH(Input!B148, AV[Name],0)</f>
        <v>2</v>
      </c>
      <c r="B147" s="31">
        <f>MATCH(Input!C148, EAC[Name],0)</f>
        <v>1</v>
      </c>
      <c r="C147" s="31">
        <f>MATCH(Input!D148,PR[Name],0)</f>
        <v>2</v>
      </c>
      <c r="D147" s="31">
        <f>MATCH(Input!E148, UI[Name],0)</f>
        <v>1</v>
      </c>
      <c r="E147" s="26">
        <f>Input!F148</f>
        <v>7</v>
      </c>
    </row>
    <row r="148" spans="1:5" x14ac:dyDescent="0.25">
      <c r="A148" s="31">
        <f>MATCH(Input!B149, AV[Name],0)</f>
        <v>4</v>
      </c>
      <c r="B148" s="31">
        <f>MATCH(Input!C149, EAC[Name],0)</f>
        <v>4</v>
      </c>
      <c r="C148" s="31">
        <f>MATCH(Input!D149,PR[Name],0)</f>
        <v>1</v>
      </c>
      <c r="D148" s="31">
        <f>MATCH(Input!E149, UI[Name],0)</f>
        <v>1</v>
      </c>
      <c r="E148" s="26">
        <f>Input!F149</f>
        <v>4</v>
      </c>
    </row>
    <row r="149" spans="1:5" x14ac:dyDescent="0.25">
      <c r="A149" s="31">
        <f>MATCH(Input!B150, AV[Name],0)</f>
        <v>4</v>
      </c>
      <c r="B149" s="31">
        <f>MATCH(Input!C150, EAC[Name],0)</f>
        <v>4</v>
      </c>
      <c r="C149" s="31">
        <f>MATCH(Input!D150,PR[Name],0)</f>
        <v>3</v>
      </c>
      <c r="D149" s="31">
        <f>MATCH(Input!E150, UI[Name],0)</f>
        <v>2</v>
      </c>
      <c r="E149" s="26">
        <f>Input!F150</f>
        <v>1.1000000000000001</v>
      </c>
    </row>
    <row r="150" spans="1:5" x14ac:dyDescent="0.25">
      <c r="A150" s="31">
        <f>MATCH(Input!B151, AV[Name],0)</f>
        <v>4</v>
      </c>
      <c r="B150" s="31">
        <f>MATCH(Input!C151, EAC[Name],0)</f>
        <v>5</v>
      </c>
      <c r="C150" s="31">
        <f>MATCH(Input!D151,PR[Name],0)</f>
        <v>1</v>
      </c>
      <c r="D150" s="31">
        <f>MATCH(Input!E151, UI[Name],0)</f>
        <v>1</v>
      </c>
      <c r="E150" s="26">
        <f>Input!F151</f>
        <v>1.9</v>
      </c>
    </row>
    <row r="151" spans="1:5" x14ac:dyDescent="0.25">
      <c r="A151" s="31">
        <f>MATCH(Input!B152, AV[Name],0)</f>
        <v>3</v>
      </c>
      <c r="B151" s="31">
        <f>MATCH(Input!C152, EAC[Name],0)</f>
        <v>5</v>
      </c>
      <c r="C151" s="31">
        <f>MATCH(Input!D152,PR[Name],0)</f>
        <v>2</v>
      </c>
      <c r="D151" s="31">
        <f>MATCH(Input!E152, UI[Name],0)</f>
        <v>2</v>
      </c>
      <c r="E151" s="26">
        <f>Input!F152</f>
        <v>1.8</v>
      </c>
    </row>
    <row r="152" spans="1:5" x14ac:dyDescent="0.25">
      <c r="A152" s="31">
        <f>MATCH(Input!B153, AV[Name],0)</f>
        <v>3</v>
      </c>
      <c r="B152" s="31">
        <f>MATCH(Input!C153, EAC[Name],0)</f>
        <v>1</v>
      </c>
      <c r="C152" s="31">
        <f>MATCH(Input!D153,PR[Name],0)</f>
        <v>3</v>
      </c>
      <c r="D152" s="31">
        <f>MATCH(Input!E153, UI[Name],0)</f>
        <v>2</v>
      </c>
      <c r="E152" s="26">
        <f>Input!F153</f>
        <v>3.9</v>
      </c>
    </row>
    <row r="153" spans="1:5" x14ac:dyDescent="0.25">
      <c r="A153" s="31">
        <f>MATCH(Input!B154, AV[Name],0)</f>
        <v>4</v>
      </c>
      <c r="B153" s="31">
        <f>MATCH(Input!C154, EAC[Name],0)</f>
        <v>5</v>
      </c>
      <c r="C153" s="31">
        <f>MATCH(Input!D154,PR[Name],0)</f>
        <v>1</v>
      </c>
      <c r="D153" s="31">
        <f>MATCH(Input!E154, UI[Name],0)</f>
        <v>1</v>
      </c>
      <c r="E153" s="26">
        <f>Input!F154</f>
        <v>1.9</v>
      </c>
    </row>
    <row r="154" spans="1:5" x14ac:dyDescent="0.25">
      <c r="A154" s="31">
        <f>MATCH(Input!B155, AV[Name],0)</f>
        <v>3</v>
      </c>
      <c r="B154" s="31">
        <f>MATCH(Input!C155, EAC[Name],0)</f>
        <v>6</v>
      </c>
      <c r="C154" s="31">
        <f>MATCH(Input!D155,PR[Name],0)</f>
        <v>2</v>
      </c>
      <c r="D154" s="31">
        <f>MATCH(Input!E155, UI[Name],0)</f>
        <v>2</v>
      </c>
      <c r="E154" s="26">
        <f>Input!F155</f>
        <v>0.6</v>
      </c>
    </row>
    <row r="155" spans="1:5" x14ac:dyDescent="0.25">
      <c r="A155" s="31">
        <f>MATCH(Input!B156, AV[Name],0)</f>
        <v>2</v>
      </c>
      <c r="B155" s="31">
        <f>MATCH(Input!C156, EAC[Name],0)</f>
        <v>5</v>
      </c>
      <c r="C155" s="31">
        <f>MATCH(Input!D156,PR[Name],0)</f>
        <v>1</v>
      </c>
      <c r="D155" s="31">
        <f>MATCH(Input!E156, UI[Name],0)</f>
        <v>1</v>
      </c>
      <c r="E155" s="26">
        <f>Input!F156</f>
        <v>2.7</v>
      </c>
    </row>
    <row r="156" spans="1:5" x14ac:dyDescent="0.25">
      <c r="A156" s="31">
        <f>MATCH(Input!B157, AV[Name],0)</f>
        <v>4</v>
      </c>
      <c r="B156" s="31">
        <f>MATCH(Input!C157, EAC[Name],0)</f>
        <v>4</v>
      </c>
      <c r="C156" s="31">
        <f>MATCH(Input!D157,PR[Name],0)</f>
        <v>2</v>
      </c>
      <c r="D156" s="31">
        <f>MATCH(Input!E157, UI[Name],0)</f>
        <v>1</v>
      </c>
      <c r="E156" s="26">
        <f>Input!F157</f>
        <v>2.8</v>
      </c>
    </row>
    <row r="157" spans="1:5" x14ac:dyDescent="0.25">
      <c r="A157" s="31">
        <f>MATCH(Input!B158, AV[Name],0)</f>
        <v>2</v>
      </c>
      <c r="B157" s="31">
        <f>MATCH(Input!C158, EAC[Name],0)</f>
        <v>3</v>
      </c>
      <c r="C157" s="31">
        <f>MATCH(Input!D158,PR[Name],0)</f>
        <v>3</v>
      </c>
      <c r="D157" s="31">
        <f>MATCH(Input!E158, UI[Name],0)</f>
        <v>1</v>
      </c>
      <c r="E157" s="26">
        <f>Input!F158</f>
        <v>5.2</v>
      </c>
    </row>
    <row r="158" spans="1:5" x14ac:dyDescent="0.25">
      <c r="A158" s="31">
        <f>MATCH(Input!B159, AV[Name],0)</f>
        <v>2</v>
      </c>
      <c r="B158" s="31">
        <f>MATCH(Input!C159, EAC[Name],0)</f>
        <v>3</v>
      </c>
      <c r="C158" s="31">
        <f>MATCH(Input!D159,PR[Name],0)</f>
        <v>1</v>
      </c>
      <c r="D158" s="31">
        <f>MATCH(Input!E159, UI[Name],0)</f>
        <v>1</v>
      </c>
      <c r="E158" s="26">
        <f>Input!F159</f>
        <v>7.2</v>
      </c>
    </row>
    <row r="159" spans="1:5" x14ac:dyDescent="0.25">
      <c r="A159" s="31">
        <f>MATCH(Input!B160, AV[Name],0)</f>
        <v>1</v>
      </c>
      <c r="B159" s="31">
        <f>MATCH(Input!C160, EAC[Name],0)</f>
        <v>5</v>
      </c>
      <c r="C159" s="31">
        <f>MATCH(Input!D160,PR[Name],0)</f>
        <v>1</v>
      </c>
      <c r="D159" s="31">
        <f>MATCH(Input!E160, UI[Name],0)</f>
        <v>1</v>
      </c>
      <c r="E159" s="26">
        <f>Input!F160</f>
        <v>2.8</v>
      </c>
    </row>
    <row r="160" spans="1:5" x14ac:dyDescent="0.25">
      <c r="A160" s="31">
        <f>MATCH(Input!B161, AV[Name],0)</f>
        <v>4</v>
      </c>
      <c r="B160" s="31">
        <f>MATCH(Input!C161, EAC[Name],0)</f>
        <v>5</v>
      </c>
      <c r="C160" s="31">
        <f>MATCH(Input!D161,PR[Name],0)</f>
        <v>2</v>
      </c>
      <c r="D160" s="31">
        <f>MATCH(Input!E161, UI[Name],0)</f>
        <v>2</v>
      </c>
      <c r="E160" s="26">
        <f>Input!F161</f>
        <v>1.5</v>
      </c>
    </row>
    <row r="161" spans="1:5" x14ac:dyDescent="0.25">
      <c r="A161" s="31">
        <f>MATCH(Input!B162, AV[Name],0)</f>
        <v>4</v>
      </c>
      <c r="B161" s="31">
        <f>MATCH(Input!C162, EAC[Name],0)</f>
        <v>6</v>
      </c>
      <c r="C161" s="31">
        <f>MATCH(Input!D162,PR[Name],0)</f>
        <v>1</v>
      </c>
      <c r="D161" s="31">
        <f>MATCH(Input!E162, UI[Name],0)</f>
        <v>1</v>
      </c>
      <c r="E161" s="26">
        <f>Input!F162</f>
        <v>0.7</v>
      </c>
    </row>
    <row r="162" spans="1:5" x14ac:dyDescent="0.25">
      <c r="A162" s="31">
        <f>MATCH(Input!B163, AV[Name],0)</f>
        <v>1</v>
      </c>
      <c r="B162" s="31">
        <f>MATCH(Input!C163, EAC[Name],0)</f>
        <v>2</v>
      </c>
      <c r="C162" s="31">
        <f>MATCH(Input!D163,PR[Name],0)</f>
        <v>1</v>
      </c>
      <c r="D162" s="31">
        <f>MATCH(Input!E163, UI[Name],0)</f>
        <v>2</v>
      </c>
      <c r="E162" s="26">
        <f>Input!F163</f>
        <v>8.9</v>
      </c>
    </row>
    <row r="163" spans="1:5" x14ac:dyDescent="0.25">
      <c r="A163" s="31">
        <f>MATCH(Input!B164, AV[Name],0)</f>
        <v>2</v>
      </c>
      <c r="B163" s="31">
        <f>MATCH(Input!C164, EAC[Name],0)</f>
        <v>1</v>
      </c>
      <c r="C163" s="31">
        <f>MATCH(Input!D164,PR[Name],0)</f>
        <v>2</v>
      </c>
      <c r="D163" s="31">
        <f>MATCH(Input!E164, UI[Name],0)</f>
        <v>2</v>
      </c>
      <c r="E163" s="26">
        <f>Input!F164</f>
        <v>6.8</v>
      </c>
    </row>
    <row r="164" spans="1:5" x14ac:dyDescent="0.25">
      <c r="A164" s="31">
        <f>MATCH(Input!B165, AV[Name],0)</f>
        <v>1</v>
      </c>
      <c r="B164" s="31">
        <f>MATCH(Input!C165, EAC[Name],0)</f>
        <v>5</v>
      </c>
      <c r="C164" s="31">
        <f>MATCH(Input!D165,PR[Name],0)</f>
        <v>1</v>
      </c>
      <c r="D164" s="31">
        <f>MATCH(Input!E165, UI[Name],0)</f>
        <v>1</v>
      </c>
      <c r="E164" s="26">
        <f>Input!F165</f>
        <v>2.8</v>
      </c>
    </row>
    <row r="165" spans="1:5" x14ac:dyDescent="0.25">
      <c r="A165" s="31">
        <f>MATCH(Input!B166, AV[Name],0)</f>
        <v>4</v>
      </c>
      <c r="B165" s="31">
        <f>MATCH(Input!C166, EAC[Name],0)</f>
        <v>6</v>
      </c>
      <c r="C165" s="31">
        <f>MATCH(Input!D166,PR[Name],0)</f>
        <v>1</v>
      </c>
      <c r="D165" s="31">
        <f>MATCH(Input!E166, UI[Name],0)</f>
        <v>2</v>
      </c>
      <c r="E165" s="32">
        <f>Input!F166</f>
        <v>0.5</v>
      </c>
    </row>
    <row r="166" spans="1:5" x14ac:dyDescent="0.25">
      <c r="A166" s="31">
        <f>MATCH(Input!B167, AV[Name],0)</f>
        <v>3</v>
      </c>
      <c r="B166" s="31">
        <f>MATCH(Input!C167, EAC[Name],0)</f>
        <v>6</v>
      </c>
      <c r="C166" s="31">
        <f>MATCH(Input!D167,PR[Name],0)</f>
        <v>2</v>
      </c>
      <c r="D166" s="31">
        <f>MATCH(Input!E167, UI[Name],0)</f>
        <v>1</v>
      </c>
      <c r="E166" s="26">
        <f>Input!F167</f>
        <v>0.8</v>
      </c>
    </row>
    <row r="167" spans="1:5" x14ac:dyDescent="0.25">
      <c r="A167" s="31">
        <f>MATCH(Input!B168, AV[Name],0)</f>
        <v>4</v>
      </c>
      <c r="B167" s="31">
        <f>MATCH(Input!C168, EAC[Name],0)</f>
        <v>6</v>
      </c>
      <c r="C167" s="31">
        <f>MATCH(Input!D168,PR[Name],0)</f>
        <v>3</v>
      </c>
      <c r="D167" s="31">
        <f>MATCH(Input!E168, UI[Name],0)</f>
        <v>2</v>
      </c>
      <c r="E167" s="26">
        <f>Input!F168</f>
        <v>0.1</v>
      </c>
    </row>
    <row r="168" spans="1:5" x14ac:dyDescent="0.25">
      <c r="A168" s="31">
        <f>MATCH(Input!B169, AV[Name],0)</f>
        <v>2</v>
      </c>
      <c r="B168" s="31">
        <f>MATCH(Input!C169, EAC[Name],0)</f>
        <v>4</v>
      </c>
      <c r="C168" s="31">
        <f>MATCH(Input!D169,PR[Name],0)</f>
        <v>3</v>
      </c>
      <c r="D168" s="31">
        <f>MATCH(Input!E169, UI[Name],0)</f>
        <v>2</v>
      </c>
      <c r="E168" s="26">
        <f>Input!F169</f>
        <v>3</v>
      </c>
    </row>
    <row r="169" spans="1:5" x14ac:dyDescent="0.25">
      <c r="A169" s="31">
        <f>MATCH(Input!B170, AV[Name],0)</f>
        <v>4</v>
      </c>
      <c r="B169" s="31">
        <f>MATCH(Input!C170, EAC[Name],0)</f>
        <v>2</v>
      </c>
      <c r="C169" s="31">
        <f>MATCH(Input!D170,PR[Name],0)</f>
        <v>1</v>
      </c>
      <c r="D169" s="31">
        <f>MATCH(Input!E170, UI[Name],0)</f>
        <v>1</v>
      </c>
      <c r="E169" s="32">
        <f>Input!F170</f>
        <v>5.4</v>
      </c>
    </row>
    <row r="170" spans="1:5" x14ac:dyDescent="0.25">
      <c r="A170" s="31">
        <f>MATCH(Input!B171, AV[Name],0)</f>
        <v>2</v>
      </c>
      <c r="B170" s="31">
        <f>MATCH(Input!C171, EAC[Name],0)</f>
        <v>3</v>
      </c>
      <c r="C170" s="31">
        <f>MATCH(Input!D171,PR[Name],0)</f>
        <v>2</v>
      </c>
      <c r="D170" s="31">
        <f>MATCH(Input!E171, UI[Name],0)</f>
        <v>2</v>
      </c>
      <c r="E170" s="26">
        <f>Input!F171</f>
        <v>5</v>
      </c>
    </row>
    <row r="171" spans="1:5" x14ac:dyDescent="0.25">
      <c r="A171" s="31">
        <f>MATCH(Input!B172, AV[Name],0)</f>
        <v>3</v>
      </c>
      <c r="B171" s="31">
        <f>MATCH(Input!C172, EAC[Name],0)</f>
        <v>4</v>
      </c>
      <c r="C171" s="31">
        <f>MATCH(Input!D172,PR[Name],0)</f>
        <v>3</v>
      </c>
      <c r="D171" s="31">
        <f>MATCH(Input!E172, UI[Name],0)</f>
        <v>2</v>
      </c>
      <c r="E171" s="26">
        <f>Input!F172</f>
        <v>1.7</v>
      </c>
    </row>
    <row r="172" spans="1:5" x14ac:dyDescent="0.25">
      <c r="A172" s="31">
        <f>MATCH(Input!B173, AV[Name],0)</f>
        <v>1</v>
      </c>
      <c r="B172" s="31">
        <f>MATCH(Input!C173, EAC[Name],0)</f>
        <v>2</v>
      </c>
      <c r="C172" s="31">
        <f>MATCH(Input!D173,PR[Name],0)</f>
        <v>1</v>
      </c>
      <c r="D172" s="31">
        <f>MATCH(Input!E173, UI[Name],0)</f>
        <v>2</v>
      </c>
      <c r="E172" s="26">
        <f>Input!F173</f>
        <v>8.9</v>
      </c>
    </row>
    <row r="173" spans="1:5" x14ac:dyDescent="0.25">
      <c r="A173" s="31">
        <f>MATCH(Input!B174, AV[Name],0)</f>
        <v>2</v>
      </c>
      <c r="B173" s="31">
        <f>MATCH(Input!C174, EAC[Name],0)</f>
        <v>6</v>
      </c>
      <c r="C173" s="31">
        <f>MATCH(Input!D174,PR[Name],0)</f>
        <v>1</v>
      </c>
      <c r="D173" s="31">
        <f>MATCH(Input!E174, UI[Name],0)</f>
        <v>1</v>
      </c>
      <c r="E173" s="26">
        <f>Input!F174</f>
        <v>1.5</v>
      </c>
    </row>
    <row r="174" spans="1:5" x14ac:dyDescent="0.25">
      <c r="A174" s="31">
        <f>MATCH(Input!B175, AV[Name],0)</f>
        <v>4</v>
      </c>
      <c r="B174" s="31">
        <f>MATCH(Input!C175, EAC[Name],0)</f>
        <v>2</v>
      </c>
      <c r="C174" s="31">
        <f>MATCH(Input!D175,PR[Name],0)</f>
        <v>2</v>
      </c>
      <c r="D174" s="31">
        <f>MATCH(Input!E175, UI[Name],0)</f>
        <v>1</v>
      </c>
      <c r="E174" s="26">
        <f>Input!F175</f>
        <v>4.5999999999999996</v>
      </c>
    </row>
    <row r="175" spans="1:5" x14ac:dyDescent="0.25">
      <c r="A175" s="31">
        <f>MATCH(Input!B176, AV[Name],0)</f>
        <v>4</v>
      </c>
      <c r="B175" s="31">
        <f>MATCH(Input!C176, EAC[Name],0)</f>
        <v>5</v>
      </c>
      <c r="C175" s="31">
        <f>MATCH(Input!D176,PR[Name],0)</f>
        <v>1</v>
      </c>
      <c r="D175" s="31">
        <f>MATCH(Input!E176, UI[Name],0)</f>
        <v>1</v>
      </c>
      <c r="E175" s="26">
        <f>Input!F176</f>
        <v>1.9</v>
      </c>
    </row>
    <row r="176" spans="1:5" x14ac:dyDescent="0.25">
      <c r="A176" s="31">
        <f>MATCH(Input!B177, AV[Name],0)</f>
        <v>3</v>
      </c>
      <c r="B176" s="31">
        <f>MATCH(Input!C177, EAC[Name],0)</f>
        <v>4</v>
      </c>
      <c r="C176" s="31">
        <f>MATCH(Input!D177,PR[Name],0)</f>
        <v>2</v>
      </c>
      <c r="D176" s="31">
        <f>MATCH(Input!E177, UI[Name],0)</f>
        <v>1</v>
      </c>
      <c r="E176" s="26">
        <f>Input!F177</f>
        <v>3.4</v>
      </c>
    </row>
    <row r="177" spans="1:5" x14ac:dyDescent="0.25">
      <c r="A177" s="31">
        <f>MATCH(Input!B178, AV[Name],0)</f>
        <v>1</v>
      </c>
      <c r="B177" s="31">
        <f>MATCH(Input!C178, EAC[Name],0)</f>
        <v>2</v>
      </c>
      <c r="C177" s="31">
        <f>MATCH(Input!D178,PR[Name],0)</f>
        <v>1</v>
      </c>
      <c r="D177" s="31">
        <f>MATCH(Input!E178, UI[Name],0)</f>
        <v>2</v>
      </c>
      <c r="E177" s="26">
        <f>Input!F178</f>
        <v>8.9</v>
      </c>
    </row>
    <row r="178" spans="1:5" x14ac:dyDescent="0.25">
      <c r="A178" s="31">
        <f>MATCH(Input!B179, AV[Name],0)</f>
        <v>4</v>
      </c>
      <c r="B178" s="31">
        <f>MATCH(Input!C179, EAC[Name],0)</f>
        <v>5</v>
      </c>
      <c r="C178" s="31">
        <f>MATCH(Input!D179,PR[Name],0)</f>
        <v>1</v>
      </c>
      <c r="D178" s="31">
        <f>MATCH(Input!E179, UI[Name],0)</f>
        <v>2</v>
      </c>
      <c r="E178" s="26">
        <f>Input!F179</f>
        <v>1.7</v>
      </c>
    </row>
    <row r="179" spans="1:5" x14ac:dyDescent="0.25">
      <c r="A179" s="31">
        <f>MATCH(Input!B180, AV[Name],0)</f>
        <v>3</v>
      </c>
      <c r="B179" s="31">
        <f>MATCH(Input!C180, EAC[Name],0)</f>
        <v>6</v>
      </c>
      <c r="C179" s="31">
        <f>MATCH(Input!D180,PR[Name],0)</f>
        <v>3</v>
      </c>
      <c r="D179" s="31">
        <f>MATCH(Input!E180, UI[Name],0)</f>
        <v>2</v>
      </c>
      <c r="E179" s="26">
        <f>Input!F180</f>
        <v>0.5</v>
      </c>
    </row>
    <row r="180" spans="1:5" x14ac:dyDescent="0.25">
      <c r="A180" s="31">
        <f>MATCH(Input!B181, AV[Name],0)</f>
        <v>2</v>
      </c>
      <c r="B180" s="31">
        <f>MATCH(Input!C181, EAC[Name],0)</f>
        <v>3</v>
      </c>
      <c r="C180" s="31">
        <f>MATCH(Input!D181,PR[Name],0)</f>
        <v>2</v>
      </c>
      <c r="D180" s="31">
        <f>MATCH(Input!E181, UI[Name],0)</f>
        <v>2</v>
      </c>
      <c r="E180" s="26">
        <f>Input!F181</f>
        <v>5</v>
      </c>
    </row>
    <row r="181" spans="1:5" x14ac:dyDescent="0.25">
      <c r="A181" s="31">
        <f>MATCH(Input!B182, AV[Name],0)</f>
        <v>3</v>
      </c>
      <c r="B181" s="31">
        <f>MATCH(Input!C182, EAC[Name],0)</f>
        <v>4</v>
      </c>
      <c r="C181" s="31">
        <f>MATCH(Input!D182,PR[Name],0)</f>
        <v>2</v>
      </c>
      <c r="D181" s="31">
        <f>MATCH(Input!E182, UI[Name],0)</f>
        <v>2</v>
      </c>
      <c r="E181" s="32">
        <f>Input!F182</f>
        <v>2.4</v>
      </c>
    </row>
    <row r="182" spans="1:5" x14ac:dyDescent="0.25">
      <c r="A182" s="31">
        <f>MATCH(Input!B183, AV[Name],0)</f>
        <v>1</v>
      </c>
      <c r="B182" s="31">
        <f>MATCH(Input!C183, EAC[Name],0)</f>
        <v>1</v>
      </c>
      <c r="C182" s="31">
        <f>MATCH(Input!D183,PR[Name],0)</f>
        <v>1</v>
      </c>
      <c r="D182" s="31">
        <f>MATCH(Input!E183, UI[Name],0)</f>
        <v>1</v>
      </c>
      <c r="E182" s="26">
        <f>Input!F183</f>
        <v>10</v>
      </c>
    </row>
    <row r="183" spans="1:5" x14ac:dyDescent="0.25">
      <c r="A183" s="31">
        <f>MATCH(Input!B184, AV[Name],0)</f>
        <v>4</v>
      </c>
      <c r="B183" s="31">
        <f>MATCH(Input!C184, EAC[Name],0)</f>
        <v>6</v>
      </c>
      <c r="C183" s="31">
        <f>MATCH(Input!D184,PR[Name],0)</f>
        <v>3</v>
      </c>
      <c r="D183" s="31">
        <f>MATCH(Input!E184, UI[Name],0)</f>
        <v>2</v>
      </c>
      <c r="E183" s="32">
        <f>Input!F184</f>
        <v>0.1</v>
      </c>
    </row>
    <row r="184" spans="1:5" x14ac:dyDescent="0.25">
      <c r="A184" s="31">
        <f>MATCH(Input!B185, AV[Name],0)</f>
        <v>4</v>
      </c>
      <c r="B184" s="31">
        <f>MATCH(Input!C185, EAC[Name],0)</f>
        <v>6</v>
      </c>
      <c r="C184" s="31">
        <f>MATCH(Input!D185,PR[Name],0)</f>
        <v>3</v>
      </c>
      <c r="D184" s="31">
        <f>MATCH(Input!E185, UI[Name],0)</f>
        <v>2</v>
      </c>
      <c r="E184" s="26">
        <f>Input!F185</f>
        <v>0.1</v>
      </c>
    </row>
    <row r="185" spans="1:5" x14ac:dyDescent="0.25">
      <c r="A185" s="31">
        <f>MATCH(Input!B186, AV[Name],0)</f>
        <v>4</v>
      </c>
      <c r="B185" s="31">
        <f>MATCH(Input!C186, EAC[Name],0)</f>
        <v>6</v>
      </c>
      <c r="C185" s="31">
        <f>MATCH(Input!D186,PR[Name],0)</f>
        <v>3</v>
      </c>
      <c r="D185" s="31">
        <f>MATCH(Input!E186, UI[Name],0)</f>
        <v>2</v>
      </c>
      <c r="E185" s="32">
        <f>Input!F186</f>
        <v>0.1</v>
      </c>
    </row>
    <row r="186" spans="1:5" x14ac:dyDescent="0.25">
      <c r="A186" s="31">
        <f>MATCH(Input!B187, AV[Name],0)</f>
        <v>4</v>
      </c>
      <c r="B186" s="31">
        <f>MATCH(Input!C187, EAC[Name],0)</f>
        <v>6</v>
      </c>
      <c r="C186" s="31">
        <f>MATCH(Input!D187,PR[Name],0)</f>
        <v>3</v>
      </c>
      <c r="D186" s="31">
        <f>MATCH(Input!E187, UI[Name],0)</f>
        <v>2</v>
      </c>
      <c r="E186" s="32">
        <f>Input!F187</f>
        <v>0.1</v>
      </c>
    </row>
    <row r="187" spans="1:5" x14ac:dyDescent="0.25">
      <c r="A187" s="4">
        <f>MATCH(Input!B188, AV[Name],0)</f>
        <v>4</v>
      </c>
      <c r="B187" s="4">
        <f>MATCH(Input!C188, EAC[Name],0)</f>
        <v>6</v>
      </c>
      <c r="C187" s="4">
        <f>MATCH(Input!D188,PR[Name],0)</f>
        <v>3</v>
      </c>
      <c r="D187" s="4">
        <f>MATCH(Input!E188, UI[Name],0)</f>
        <v>2</v>
      </c>
      <c r="E187" s="32">
        <f>Input!F188</f>
        <v>0.1</v>
      </c>
    </row>
    <row r="188" spans="1:5" x14ac:dyDescent="0.25">
      <c r="A188" s="31">
        <f>MATCH(Input!B189, AV[Name],0)</f>
        <v>4</v>
      </c>
      <c r="B188" s="31">
        <f>MATCH(Input!C189, EAC[Name],0)</f>
        <v>6</v>
      </c>
      <c r="C188" s="31">
        <f>MATCH(Input!D189,PR[Name],0)</f>
        <v>3</v>
      </c>
      <c r="D188" s="31">
        <f>MATCH(Input!E189, UI[Name],0)</f>
        <v>2</v>
      </c>
      <c r="E188" s="32">
        <f>Input!F189</f>
        <v>0.1</v>
      </c>
    </row>
    <row r="189" spans="1:5" x14ac:dyDescent="0.25">
      <c r="A189" s="31">
        <f>MATCH(Input!B190, AV[Name],0)</f>
        <v>4</v>
      </c>
      <c r="B189" s="31">
        <f>MATCH(Input!C190, EAC[Name],0)</f>
        <v>6</v>
      </c>
      <c r="C189" s="31">
        <f>MATCH(Input!D190,PR[Name],0)</f>
        <v>3</v>
      </c>
      <c r="D189" s="31">
        <f>MATCH(Input!E190, UI[Name],0)</f>
        <v>2</v>
      </c>
      <c r="E189" s="32">
        <f>Input!F190</f>
        <v>0.1</v>
      </c>
    </row>
    <row r="190" spans="1:5" x14ac:dyDescent="0.25">
      <c r="A190" s="31">
        <f>MATCH(Input!B191, AV[Name],0)</f>
        <v>4</v>
      </c>
      <c r="B190" s="31">
        <f>MATCH(Input!C191, EAC[Name],0)</f>
        <v>6</v>
      </c>
      <c r="C190" s="31">
        <f>MATCH(Input!D191,PR[Name],0)</f>
        <v>3</v>
      </c>
      <c r="D190" s="31">
        <f>MATCH(Input!E191, UI[Name],0)</f>
        <v>2</v>
      </c>
      <c r="E190" s="32">
        <f>Input!F191</f>
        <v>0.1</v>
      </c>
    </row>
    <row r="191" spans="1:5" x14ac:dyDescent="0.25">
      <c r="A191" s="31">
        <f>MATCH(Input!B192, AV[Name],0)</f>
        <v>4</v>
      </c>
      <c r="B191" s="31">
        <f>MATCH(Input!C192, EAC[Name],0)</f>
        <v>6</v>
      </c>
      <c r="C191" s="31">
        <f>MATCH(Input!D192,PR[Name],0)</f>
        <v>3</v>
      </c>
      <c r="D191" s="31">
        <f>MATCH(Input!E192, UI[Name],0)</f>
        <v>2</v>
      </c>
      <c r="E191" s="32">
        <f>Input!F192</f>
        <v>0.1</v>
      </c>
    </row>
    <row r="192" spans="1:5" x14ac:dyDescent="0.25">
      <c r="A192" s="31">
        <f>MATCH(Input!B193, AV[Name],0)</f>
        <v>4</v>
      </c>
      <c r="B192" s="31">
        <f>MATCH(Input!C193, EAC[Name],0)</f>
        <v>6</v>
      </c>
      <c r="C192" s="31">
        <f>MATCH(Input!D193,PR[Name],0)</f>
        <v>3</v>
      </c>
      <c r="D192" s="31">
        <f>MATCH(Input!E193, UI[Name],0)</f>
        <v>2</v>
      </c>
      <c r="E192" s="32">
        <f>Input!F193</f>
        <v>0.1</v>
      </c>
    </row>
  </sheetData>
  <dataValidations count="7">
    <dataValidation allowBlank="1" showErrorMessage="1" promptTitle="User Interaction" prompt="Select the user interaction value from the list" sqref="D2:D192" xr:uid="{FF0CB111-14FA-432F-A44A-3D33A169B47B}"/>
    <dataValidation allowBlank="1" showErrorMessage="1" error="Please pick only a valid attack vector value from the list" sqref="A2:A192" xr:uid="{6A172E8D-36AB-4BFC-AF5E-F8F58C342BFF}"/>
    <dataValidation allowBlank="1" showErrorMessage="1" promptTitle="UI" prompt="User Interaction" sqref="D1" xr:uid="{82516B36-9114-435B-AA82-6F2F6A357B4D}"/>
    <dataValidation allowBlank="1" showErrorMessage="1" promptTitle="PR" prompt="Privilege Required" sqref="C1" xr:uid="{EA79D6ED-5BD0-420B-9DF1-22DA06783E27}"/>
    <dataValidation allowBlank="1" showErrorMessage="1" promptTitle="EAC" prompt="Attack Complexity" sqref="B1" xr:uid="{7DE74F70-CEDC-412A-A530-7AED80F0EEE2}"/>
    <dataValidation allowBlank="1" showErrorMessage="1" promptTitle="AV" prompt="Attack Vector" sqref="A1" xr:uid="{5775941F-E8E2-4338-B376-8313D0C35DB0}"/>
    <dataValidation allowBlank="1" showErrorMessage="1" sqref="B2:C192" xr:uid="{9B022CE2-C20F-48AD-BE54-FBB4625943DB}"/>
  </dataValidation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0802-ADB0-4075-B605-5496C8700129}">
  <dimension ref="A1:K19"/>
  <sheetViews>
    <sheetView workbookViewId="0">
      <selection activeCell="A30" sqref="A30"/>
    </sheetView>
  </sheetViews>
  <sheetFormatPr defaultRowHeight="15" x14ac:dyDescent="0.25"/>
  <sheetData>
    <row r="1" spans="1:11" x14ac:dyDescent="0.25">
      <c r="A1" s="105" t="s">
        <v>1</v>
      </c>
      <c r="B1" s="105"/>
      <c r="D1" s="106" t="s">
        <v>2</v>
      </c>
      <c r="E1" s="106"/>
      <c r="G1" s="105" t="s">
        <v>3</v>
      </c>
      <c r="H1" s="105"/>
      <c r="J1" s="105" t="s">
        <v>4</v>
      </c>
      <c r="K1" s="105"/>
    </row>
    <row r="2" spans="1:11" x14ac:dyDescent="0.25">
      <c r="A2" s="30" t="s">
        <v>18</v>
      </c>
      <c r="B2" s="30">
        <f>COUNTIF(Input!B3:B193, A2)</f>
        <v>46</v>
      </c>
      <c r="D2" s="30" t="s">
        <v>30</v>
      </c>
      <c r="E2" s="30">
        <f>COUNTIF(Input!C3:C193, D2)</f>
        <v>31</v>
      </c>
      <c r="G2" s="29" t="s">
        <v>26</v>
      </c>
      <c r="H2" s="29">
        <f>COUNTIF(Input!D3:D193, G2)</f>
        <v>61</v>
      </c>
      <c r="J2" s="29" t="s">
        <v>26</v>
      </c>
      <c r="K2" s="29">
        <f>COUNTIF(Input!E3:E193, J2)</f>
        <v>91</v>
      </c>
    </row>
    <row r="3" spans="1:11" x14ac:dyDescent="0.25">
      <c r="A3" s="30" t="s">
        <v>34</v>
      </c>
      <c r="B3" s="30">
        <f>COUNTIF(Input!B3:B193, A3)</f>
        <v>45</v>
      </c>
      <c r="D3" s="30" t="s">
        <v>19</v>
      </c>
      <c r="E3" s="30">
        <f>COUNTIF(Input!C4:C193, D3)</f>
        <v>29</v>
      </c>
      <c r="G3" s="29" t="s">
        <v>19</v>
      </c>
      <c r="H3" s="29">
        <f>COUNTIF(Input!D3:D193, G3)</f>
        <v>60</v>
      </c>
      <c r="J3" s="29" t="s">
        <v>21</v>
      </c>
      <c r="K3" s="29">
        <f>COUNTIF(Input!E3:E193, J3)</f>
        <v>100</v>
      </c>
    </row>
    <row r="4" spans="1:11" x14ac:dyDescent="0.25">
      <c r="A4" s="30" t="s">
        <v>29</v>
      </c>
      <c r="B4" s="30">
        <f>COUNTIF(Input!B3:B193, A4)</f>
        <v>45</v>
      </c>
      <c r="D4" s="30" t="s">
        <v>25</v>
      </c>
      <c r="E4" s="30">
        <f>COUNTIF(Input!C5:C193, D4)</f>
        <v>29</v>
      </c>
      <c r="G4" s="29" t="s">
        <v>20</v>
      </c>
      <c r="H4" s="29">
        <f>COUNTIF(Input!D3:D193, G4)</f>
        <v>70</v>
      </c>
    </row>
    <row r="5" spans="1:11" x14ac:dyDescent="0.25">
      <c r="A5" s="30" t="s">
        <v>33</v>
      </c>
      <c r="B5" s="30">
        <f>COUNTIF(Input!B3:B193, A5)</f>
        <v>55</v>
      </c>
      <c r="D5" s="30" t="s">
        <v>20</v>
      </c>
      <c r="E5" s="30">
        <f>COUNTIF(Input!C6:C193, D5)</f>
        <v>30</v>
      </c>
    </row>
    <row r="6" spans="1:11" x14ac:dyDescent="0.25">
      <c r="B6" s="28"/>
      <c r="D6" s="30" t="s">
        <v>22</v>
      </c>
      <c r="E6" s="30">
        <f>COUNTIF(Input!C7:C193, D6)</f>
        <v>30</v>
      </c>
    </row>
    <row r="7" spans="1:11" x14ac:dyDescent="0.25">
      <c r="D7" s="30" t="s">
        <v>38</v>
      </c>
      <c r="E7" s="30">
        <f>COUNTIF(Input!C8:C193, D7)</f>
        <v>40</v>
      </c>
    </row>
    <row r="14" spans="1:11" x14ac:dyDescent="0.25">
      <c r="A14" s="27"/>
      <c r="B14" s="27"/>
    </row>
    <row r="19" spans="1:2" x14ac:dyDescent="0.25">
      <c r="A19" s="27"/>
      <c r="B19" s="27"/>
    </row>
  </sheetData>
  <mergeCells count="4">
    <mergeCell ref="J1:K1"/>
    <mergeCell ref="A1:B1"/>
    <mergeCell ref="D1:E1"/>
    <mergeCell ref="G1:H1"/>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DD67B-6D21-4D18-A32F-D662679FA12D}">
  <dimension ref="A1:H192"/>
  <sheetViews>
    <sheetView zoomScaleNormal="100" workbookViewId="0">
      <selection activeCell="A28" sqref="A28"/>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85546875" style="2" bestFit="1" customWidth="1"/>
    <col min="6" max="6" width="6.140625" style="2" bestFit="1" customWidth="1"/>
    <col min="7" max="7" width="6.85546875" style="2" bestFit="1" customWidth="1"/>
    <col min="8" max="8" width="10.42578125" style="2" bestFit="1" customWidth="1"/>
    <col min="9" max="16384" width="9" style="2"/>
  </cols>
  <sheetData>
    <row r="1" spans="1:8" ht="15.75" thickBot="1" x14ac:dyDescent="0.3">
      <c r="A1" s="18" t="s">
        <v>1</v>
      </c>
      <c r="B1" s="18" t="s">
        <v>2</v>
      </c>
      <c r="C1" s="18" t="s">
        <v>3</v>
      </c>
      <c r="D1" s="18" t="s">
        <v>4</v>
      </c>
      <c r="E1" s="23" t="s">
        <v>15</v>
      </c>
      <c r="F1" s="24" t="s">
        <v>16</v>
      </c>
      <c r="G1" s="24" t="s">
        <v>17</v>
      </c>
      <c r="H1" s="19" t="s">
        <v>40</v>
      </c>
    </row>
    <row r="2" spans="1:8" x14ac:dyDescent="0.25">
      <c r="A2" s="4">
        <f>MATCH(Input!B3, AV[Name],0)</f>
        <v>1</v>
      </c>
      <c r="B2" s="4">
        <f>MATCH(Input!C3, EAC[Name],0)</f>
        <v>2</v>
      </c>
      <c r="C2" s="4">
        <f>MATCH(Input!D3,PR[Name],0)</f>
        <v>3</v>
      </c>
      <c r="D2" s="4">
        <f>MATCH(Input!E3, UI[Name],0)</f>
        <v>2</v>
      </c>
      <c r="E2" s="61">
        <f>MATCH(Input!G3,XCIA_Values[Name],0)</f>
        <v>3</v>
      </c>
      <c r="F2" s="62">
        <f>MATCH(Input!H3,XCIA_Values[Name],0)</f>
        <v>3</v>
      </c>
      <c r="G2" s="62">
        <f>MATCH(Input!I3,XCIA_Values[Name],0)</f>
        <v>3</v>
      </c>
      <c r="H2" s="25">
        <f>Input!Q3</f>
        <v>7.5</v>
      </c>
    </row>
    <row r="3" spans="1:8" x14ac:dyDescent="0.25">
      <c r="A3" s="4">
        <f>MATCH(Input!B4, AV[Name],0)</f>
        <v>1</v>
      </c>
      <c r="B3" s="4">
        <f>MATCH(Input!C4, EAC[Name],0)</f>
        <v>3</v>
      </c>
      <c r="C3" s="4">
        <f>MATCH(Input!D4,PR[Name],0)</f>
        <v>1</v>
      </c>
      <c r="D3" s="4">
        <f>MATCH(Input!E4, UI[Name],0)</f>
        <v>2</v>
      </c>
      <c r="E3" s="61">
        <f>MATCH(Input!G4,XCIA_Values[Name],0)</f>
        <v>2</v>
      </c>
      <c r="F3" s="62">
        <f>MATCH(Input!H4,XCIA_Values[Name],0)</f>
        <v>1</v>
      </c>
      <c r="G3" s="62">
        <f>MATCH(Input!I4,XCIA_Values[Name],0)</f>
        <v>1</v>
      </c>
      <c r="H3" s="26">
        <f>Input!Q4</f>
        <v>5.6</v>
      </c>
    </row>
    <row r="4" spans="1:8" x14ac:dyDescent="0.25">
      <c r="A4" s="4">
        <f>MATCH(Input!B5, AV[Name],0)</f>
        <v>3</v>
      </c>
      <c r="B4" s="4">
        <f>MATCH(Input!C5, EAC[Name],0)</f>
        <v>1</v>
      </c>
      <c r="C4" s="4">
        <f>MATCH(Input!D5,PR[Name],0)</f>
        <v>3</v>
      </c>
      <c r="D4" s="4">
        <f>MATCH(Input!E5, UI[Name],0)</f>
        <v>2</v>
      </c>
      <c r="E4" s="61">
        <f>MATCH(Input!G5,XCIA_Values[Name],0)</f>
        <v>3</v>
      </c>
      <c r="F4" s="62">
        <f>MATCH(Input!H5,XCIA_Values[Name],0)</f>
        <v>3</v>
      </c>
      <c r="G4" s="62">
        <f>MATCH(Input!I5,XCIA_Values[Name],0)</f>
        <v>2</v>
      </c>
      <c r="H4" s="26">
        <f>Input!Q5</f>
        <v>4.8</v>
      </c>
    </row>
    <row r="5" spans="1:8" x14ac:dyDescent="0.25">
      <c r="A5" s="4">
        <f>MATCH(Input!B6, AV[Name],0)</f>
        <v>4</v>
      </c>
      <c r="B5" s="4">
        <f>MATCH(Input!C6, EAC[Name],0)</f>
        <v>3</v>
      </c>
      <c r="C5" s="4">
        <f>MATCH(Input!D6,PR[Name],0)</f>
        <v>2</v>
      </c>
      <c r="D5" s="4">
        <f>MATCH(Input!E6, UI[Name],0)</f>
        <v>1</v>
      </c>
      <c r="E5" s="61">
        <f>MATCH(Input!G6,XCIA_Values[Name],0)</f>
        <v>3</v>
      </c>
      <c r="F5" s="62">
        <f>MATCH(Input!H6,XCIA_Values[Name],0)</f>
        <v>2</v>
      </c>
      <c r="G5" s="62">
        <f>MATCH(Input!I6,XCIA_Values[Name],0)</f>
        <v>2</v>
      </c>
      <c r="H5" s="21">
        <f>Input!Q6</f>
        <v>4.5</v>
      </c>
    </row>
    <row r="6" spans="1:8" x14ac:dyDescent="0.25">
      <c r="A6" s="4">
        <f>MATCH(Input!B7, AV[Name],0)</f>
        <v>2</v>
      </c>
      <c r="B6" s="4">
        <f>MATCH(Input!C7, EAC[Name],0)</f>
        <v>2</v>
      </c>
      <c r="C6" s="4">
        <f>MATCH(Input!D7,PR[Name],0)</f>
        <v>1</v>
      </c>
      <c r="D6" s="4">
        <f>MATCH(Input!E7, UI[Name],0)</f>
        <v>2</v>
      </c>
      <c r="E6" s="61">
        <f>MATCH(Input!G7,XCIA_Values[Name],0)</f>
        <v>1</v>
      </c>
      <c r="F6" s="62">
        <f>MATCH(Input!H7,XCIA_Values[Name],0)</f>
        <v>2</v>
      </c>
      <c r="G6" s="62">
        <f>MATCH(Input!I7,XCIA_Values[Name],0)</f>
        <v>1</v>
      </c>
      <c r="H6" s="26">
        <f>Input!Q7</f>
        <v>8</v>
      </c>
    </row>
    <row r="7" spans="1:8" x14ac:dyDescent="0.25">
      <c r="A7" s="4">
        <f>MATCH(Input!B8, AV[Name],0)</f>
        <v>4</v>
      </c>
      <c r="B7" s="4">
        <f>MATCH(Input!C8, EAC[Name],0)</f>
        <v>6</v>
      </c>
      <c r="C7" s="4">
        <f>MATCH(Input!D8,PR[Name],0)</f>
        <v>3</v>
      </c>
      <c r="D7" s="4">
        <f>MATCH(Input!E8, UI[Name],0)</f>
        <v>2</v>
      </c>
      <c r="E7" s="61">
        <f>MATCH(Input!G8,XCIA_Values[Name],0)</f>
        <v>1</v>
      </c>
      <c r="F7" s="62">
        <f>MATCH(Input!H8,XCIA_Values[Name],0)</f>
        <v>1</v>
      </c>
      <c r="G7" s="62">
        <f>MATCH(Input!I8,XCIA_Values[Name],0)</f>
        <v>3</v>
      </c>
      <c r="H7" s="26">
        <f>Input!Q8</f>
        <v>0.3</v>
      </c>
    </row>
    <row r="8" spans="1:8" x14ac:dyDescent="0.25">
      <c r="A8" s="4">
        <f>MATCH(Input!B9, AV[Name],0)</f>
        <v>4</v>
      </c>
      <c r="B8" s="4">
        <f>MATCH(Input!C9, EAC[Name],0)</f>
        <v>3</v>
      </c>
      <c r="C8" s="4">
        <f>MATCH(Input!D9,PR[Name],0)</f>
        <v>1</v>
      </c>
      <c r="D8" s="4">
        <f>MATCH(Input!E9, UI[Name],0)</f>
        <v>1</v>
      </c>
      <c r="E8" s="61">
        <f>MATCH(Input!G9,XCIA_Values[Name],0)</f>
        <v>2</v>
      </c>
      <c r="F8" s="62">
        <f>MATCH(Input!H9,XCIA_Values[Name],0)</f>
        <v>1</v>
      </c>
      <c r="G8" s="62">
        <f>MATCH(Input!I9,XCIA_Values[Name],0)</f>
        <v>2</v>
      </c>
      <c r="H8" s="21">
        <f>Input!Q9</f>
        <v>4.2</v>
      </c>
    </row>
    <row r="9" spans="1:8" x14ac:dyDescent="0.25">
      <c r="A9" s="4">
        <f>MATCH(Input!B10, AV[Name],0)</f>
        <v>4</v>
      </c>
      <c r="B9" s="4">
        <f>MATCH(Input!C10, EAC[Name],0)</f>
        <v>6</v>
      </c>
      <c r="C9" s="4">
        <f>MATCH(Input!D10,PR[Name],0)</f>
        <v>2</v>
      </c>
      <c r="D9" s="4">
        <f>MATCH(Input!E10, UI[Name],0)</f>
        <v>2</v>
      </c>
      <c r="E9" s="61">
        <f>MATCH(Input!G10,XCIA_Values[Name],0)</f>
        <v>1</v>
      </c>
      <c r="F9" s="62">
        <f>MATCH(Input!H10,XCIA_Values[Name],0)</f>
        <v>3</v>
      </c>
      <c r="G9" s="62">
        <f>MATCH(Input!I10,XCIA_Values[Name],0)</f>
        <v>2</v>
      </c>
      <c r="H9" s="26">
        <f>Input!Q10</f>
        <v>0.5</v>
      </c>
    </row>
    <row r="10" spans="1:8" x14ac:dyDescent="0.25">
      <c r="A10" s="4">
        <f>MATCH(Input!B11, AV[Name],0)</f>
        <v>1</v>
      </c>
      <c r="B10" s="4">
        <f>MATCH(Input!C11, EAC[Name],0)</f>
        <v>2</v>
      </c>
      <c r="C10" s="4">
        <f>MATCH(Input!D11,PR[Name],0)</f>
        <v>3</v>
      </c>
      <c r="D10" s="4">
        <f>MATCH(Input!E11, UI[Name],0)</f>
        <v>1</v>
      </c>
      <c r="E10" s="61">
        <f>MATCH(Input!G11,XCIA_Values[Name],0)</f>
        <v>2</v>
      </c>
      <c r="F10" s="62">
        <f>MATCH(Input!H11,XCIA_Values[Name],0)</f>
        <v>2</v>
      </c>
      <c r="G10" s="62">
        <f>MATCH(Input!I11,XCIA_Values[Name],0)</f>
        <v>2</v>
      </c>
      <c r="H10" s="26">
        <f>Input!Q11</f>
        <v>6.1</v>
      </c>
    </row>
    <row r="11" spans="1:8" x14ac:dyDescent="0.25">
      <c r="A11" s="4">
        <f>MATCH(Input!B12, AV[Name],0)</f>
        <v>1</v>
      </c>
      <c r="B11" s="4">
        <f>MATCH(Input!C12, EAC[Name],0)</f>
        <v>1</v>
      </c>
      <c r="C11" s="4">
        <f>MATCH(Input!D12,PR[Name],0)</f>
        <v>1</v>
      </c>
      <c r="D11" s="4">
        <f>MATCH(Input!E12, UI[Name],0)</f>
        <v>1</v>
      </c>
      <c r="E11" s="61">
        <f>MATCH(Input!G12,XCIA_Values[Name],0)</f>
        <v>3</v>
      </c>
      <c r="F11" s="62">
        <f>MATCH(Input!H12,XCIA_Values[Name],0)</f>
        <v>3</v>
      </c>
      <c r="G11" s="62">
        <f>MATCH(Input!I12,XCIA_Values[Name],0)</f>
        <v>1</v>
      </c>
      <c r="H11" s="21">
        <f>Input!Q12</f>
        <v>9.8000000000000007</v>
      </c>
    </row>
    <row r="12" spans="1:8" x14ac:dyDescent="0.25">
      <c r="A12" s="4">
        <f>MATCH(Input!B13, AV[Name],0)</f>
        <v>4</v>
      </c>
      <c r="B12" s="4">
        <f>MATCH(Input!C13, EAC[Name],0)</f>
        <v>3</v>
      </c>
      <c r="C12" s="4">
        <f>MATCH(Input!D13,PR[Name],0)</f>
        <v>2</v>
      </c>
      <c r="D12" s="4">
        <f>MATCH(Input!E13, UI[Name],0)</f>
        <v>2</v>
      </c>
      <c r="E12" s="61">
        <f>MATCH(Input!G13,XCIA_Values[Name],0)</f>
        <v>3</v>
      </c>
      <c r="F12" s="62">
        <f>MATCH(Input!H13,XCIA_Values[Name],0)</f>
        <v>2</v>
      </c>
      <c r="G12" s="62">
        <f>MATCH(Input!I13,XCIA_Values[Name],0)</f>
        <v>1</v>
      </c>
      <c r="H12" s="26">
        <f>Input!Q13</f>
        <v>3.4</v>
      </c>
    </row>
    <row r="13" spans="1:8" x14ac:dyDescent="0.25">
      <c r="A13" s="4">
        <f>MATCH(Input!B14, AV[Name],0)</f>
        <v>3</v>
      </c>
      <c r="B13" s="4">
        <f>MATCH(Input!C14, EAC[Name],0)</f>
        <v>4</v>
      </c>
      <c r="C13" s="4">
        <f>MATCH(Input!D14,PR[Name],0)</f>
        <v>1</v>
      </c>
      <c r="D13" s="4">
        <f>MATCH(Input!E14, UI[Name],0)</f>
        <v>1</v>
      </c>
      <c r="E13" s="61">
        <f>MATCH(Input!G14,XCIA_Values[Name],0)</f>
        <v>3</v>
      </c>
      <c r="F13" s="62">
        <f>MATCH(Input!H14,XCIA_Values[Name],0)</f>
        <v>2</v>
      </c>
      <c r="G13" s="62">
        <f>MATCH(Input!I14,XCIA_Values[Name],0)</f>
        <v>2</v>
      </c>
      <c r="H13" s="26">
        <f>Input!Q14</f>
        <v>5.7</v>
      </c>
    </row>
    <row r="14" spans="1:8" x14ac:dyDescent="0.25">
      <c r="A14" s="4">
        <f>MATCH(Input!B15, AV[Name],0)</f>
        <v>4</v>
      </c>
      <c r="B14" s="4">
        <f>MATCH(Input!C15, EAC[Name],0)</f>
        <v>4</v>
      </c>
      <c r="C14" s="4">
        <f>MATCH(Input!D15,PR[Name],0)</f>
        <v>1</v>
      </c>
      <c r="D14" s="4">
        <f>MATCH(Input!E15, UI[Name],0)</f>
        <v>2</v>
      </c>
      <c r="E14" s="61">
        <f>MATCH(Input!G15,XCIA_Values[Name],0)</f>
        <v>1</v>
      </c>
      <c r="F14" s="62">
        <f>MATCH(Input!H15,XCIA_Values[Name],0)</f>
        <v>3</v>
      </c>
      <c r="G14" s="62">
        <f>MATCH(Input!I15,XCIA_Values[Name],0)</f>
        <v>2</v>
      </c>
      <c r="H14" s="21">
        <f>Input!Q15</f>
        <v>3.4</v>
      </c>
    </row>
    <row r="15" spans="1:8" x14ac:dyDescent="0.25">
      <c r="A15" s="4">
        <f>MATCH(Input!B16, AV[Name],0)</f>
        <v>4</v>
      </c>
      <c r="B15" s="4">
        <f>MATCH(Input!C16, EAC[Name],0)</f>
        <v>2</v>
      </c>
      <c r="C15" s="4">
        <f>MATCH(Input!D16,PR[Name],0)</f>
        <v>2</v>
      </c>
      <c r="D15" s="4">
        <f>MATCH(Input!E16, UI[Name],0)</f>
        <v>1</v>
      </c>
      <c r="E15" s="61">
        <f>MATCH(Input!G16,XCIA_Values[Name],0)</f>
        <v>1</v>
      </c>
      <c r="F15" s="62">
        <f>MATCH(Input!H16,XCIA_Values[Name],0)</f>
        <v>2</v>
      </c>
      <c r="G15" s="62">
        <f>MATCH(Input!I16,XCIA_Values[Name],0)</f>
        <v>3</v>
      </c>
      <c r="H15" s="26">
        <f>Input!Q16</f>
        <v>5.3</v>
      </c>
    </row>
    <row r="16" spans="1:8" x14ac:dyDescent="0.25">
      <c r="A16" s="4">
        <f>MATCH(Input!B17, AV[Name],0)</f>
        <v>1</v>
      </c>
      <c r="B16" s="4">
        <f>MATCH(Input!C17, EAC[Name],0)</f>
        <v>4</v>
      </c>
      <c r="C16" s="4">
        <f>MATCH(Input!D17,PR[Name],0)</f>
        <v>2</v>
      </c>
      <c r="D16" s="4">
        <f>MATCH(Input!E17, UI[Name],0)</f>
        <v>2</v>
      </c>
      <c r="E16" s="61">
        <f>MATCH(Input!G17,XCIA_Values[Name],0)</f>
        <v>1</v>
      </c>
      <c r="F16" s="62">
        <f>MATCH(Input!H17,XCIA_Values[Name],0)</f>
        <v>2</v>
      </c>
      <c r="G16" s="62">
        <f>MATCH(Input!I17,XCIA_Values[Name],0)</f>
        <v>1</v>
      </c>
      <c r="H16" s="26">
        <f>Input!Q17</f>
        <v>3</v>
      </c>
    </row>
    <row r="17" spans="1:8" x14ac:dyDescent="0.25">
      <c r="A17" s="4">
        <f>MATCH(Input!B18, AV[Name],0)</f>
        <v>1</v>
      </c>
      <c r="B17" s="4">
        <f>MATCH(Input!C18, EAC[Name],0)</f>
        <v>1</v>
      </c>
      <c r="C17" s="4">
        <f>MATCH(Input!D18,PR[Name],0)</f>
        <v>3</v>
      </c>
      <c r="D17" s="4">
        <f>MATCH(Input!E18, UI[Name],0)</f>
        <v>1</v>
      </c>
      <c r="E17" s="61">
        <f>MATCH(Input!G18,XCIA_Values[Name],0)</f>
        <v>1</v>
      </c>
      <c r="F17" s="62">
        <f>MATCH(Input!H18,XCIA_Values[Name],0)</f>
        <v>3</v>
      </c>
      <c r="G17" s="62">
        <f>MATCH(Input!I18,XCIA_Values[Name],0)</f>
        <v>3</v>
      </c>
      <c r="H17" s="21">
        <f>Input!Q18</f>
        <v>0</v>
      </c>
    </row>
    <row r="18" spans="1:8" x14ac:dyDescent="0.25">
      <c r="A18" s="4">
        <f>MATCH(Input!B19, AV[Name],0)</f>
        <v>2</v>
      </c>
      <c r="B18" s="4">
        <f>MATCH(Input!C19, EAC[Name],0)</f>
        <v>1</v>
      </c>
      <c r="C18" s="4">
        <f>MATCH(Input!D19,PR[Name],0)</f>
        <v>1</v>
      </c>
      <c r="D18" s="4">
        <f>MATCH(Input!E19, UI[Name],0)</f>
        <v>1</v>
      </c>
      <c r="E18" s="61">
        <f>MATCH(Input!G19,XCIA_Values[Name],0)</f>
        <v>3</v>
      </c>
      <c r="F18" s="62">
        <f>MATCH(Input!H19,XCIA_Values[Name],0)</f>
        <v>3</v>
      </c>
      <c r="G18" s="62">
        <f>MATCH(Input!I19,XCIA_Values[Name],0)</f>
        <v>1</v>
      </c>
      <c r="H18" s="26">
        <f>Input!Q19</f>
        <v>9.3000000000000007</v>
      </c>
    </row>
    <row r="19" spans="1:8" x14ac:dyDescent="0.25">
      <c r="A19" s="4">
        <f>MATCH(Input!B20, AV[Name],0)</f>
        <v>1</v>
      </c>
      <c r="B19" s="4">
        <f>MATCH(Input!C20, EAC[Name],0)</f>
        <v>1</v>
      </c>
      <c r="C19" s="4">
        <f>MATCH(Input!D20,PR[Name],0)</f>
        <v>3</v>
      </c>
      <c r="D19" s="4">
        <f>MATCH(Input!E20, UI[Name],0)</f>
        <v>1</v>
      </c>
      <c r="E19" s="61">
        <f>MATCH(Input!G20,XCIA_Values[Name],0)</f>
        <v>2</v>
      </c>
      <c r="F19" s="62">
        <f>MATCH(Input!H20,XCIA_Values[Name],0)</f>
        <v>1</v>
      </c>
      <c r="G19" s="62">
        <f>MATCH(Input!I20,XCIA_Values[Name],0)</f>
        <v>2</v>
      </c>
      <c r="H19" s="26">
        <f>Input!Q20</f>
        <v>6.2</v>
      </c>
    </row>
    <row r="20" spans="1:8" x14ac:dyDescent="0.25">
      <c r="A20" s="4">
        <f>MATCH(Input!B21, AV[Name],0)</f>
        <v>2</v>
      </c>
      <c r="B20" s="4">
        <f>MATCH(Input!C21, EAC[Name],0)</f>
        <v>2</v>
      </c>
      <c r="C20" s="4">
        <f>MATCH(Input!D21,PR[Name],0)</f>
        <v>3</v>
      </c>
      <c r="D20" s="4">
        <f>MATCH(Input!E21, UI[Name],0)</f>
        <v>2</v>
      </c>
      <c r="E20" s="61">
        <f>MATCH(Input!G21,XCIA_Values[Name],0)</f>
        <v>3</v>
      </c>
      <c r="F20" s="62">
        <f>MATCH(Input!H21,XCIA_Values[Name],0)</f>
        <v>2</v>
      </c>
      <c r="G20" s="62">
        <f>MATCH(Input!I21,XCIA_Values[Name],0)</f>
        <v>2</v>
      </c>
      <c r="H20" s="21">
        <f>Input!Q21</f>
        <v>5.8</v>
      </c>
    </row>
    <row r="21" spans="1:8" x14ac:dyDescent="0.25">
      <c r="A21" s="4">
        <f>MATCH(Input!B22, AV[Name],0)</f>
        <v>1</v>
      </c>
      <c r="B21" s="4">
        <f>MATCH(Input!C22, EAC[Name],0)</f>
        <v>3</v>
      </c>
      <c r="C21" s="4">
        <f>MATCH(Input!D22,PR[Name],0)</f>
        <v>1</v>
      </c>
      <c r="D21" s="4">
        <f>MATCH(Input!E22, UI[Name],0)</f>
        <v>1</v>
      </c>
      <c r="E21" s="61">
        <f>MATCH(Input!G22,XCIA_Values[Name],0)</f>
        <v>2</v>
      </c>
      <c r="F21" s="62">
        <f>MATCH(Input!H22,XCIA_Values[Name],0)</f>
        <v>3</v>
      </c>
      <c r="G21" s="62">
        <f>MATCH(Input!I22,XCIA_Values[Name],0)</f>
        <v>3</v>
      </c>
      <c r="H21" s="26">
        <f>Input!Q22</f>
        <v>6.3</v>
      </c>
    </row>
    <row r="22" spans="1:8" x14ac:dyDescent="0.25">
      <c r="A22" s="4">
        <f>MATCH(Input!B23, AV[Name],0)</f>
        <v>4</v>
      </c>
      <c r="B22" s="4">
        <f>MATCH(Input!C23, EAC[Name],0)</f>
        <v>1</v>
      </c>
      <c r="C22" s="4">
        <f>MATCH(Input!D23,PR[Name],0)</f>
        <v>2</v>
      </c>
      <c r="D22" s="4">
        <f>MATCH(Input!E23, UI[Name],0)</f>
        <v>2</v>
      </c>
      <c r="E22" s="61">
        <f>MATCH(Input!G23,XCIA_Values[Name],0)</f>
        <v>2</v>
      </c>
      <c r="F22" s="62">
        <f>MATCH(Input!H23,XCIA_Values[Name],0)</f>
        <v>2</v>
      </c>
      <c r="G22" s="62">
        <f>MATCH(Input!I23,XCIA_Values[Name],0)</f>
        <v>3</v>
      </c>
      <c r="H22" s="26">
        <f>Input!Q23</f>
        <v>5.8</v>
      </c>
    </row>
    <row r="23" spans="1:8" x14ac:dyDescent="0.25">
      <c r="A23" s="4">
        <f>MATCH(Input!B24, AV[Name],0)</f>
        <v>2</v>
      </c>
      <c r="B23" s="4">
        <f>MATCH(Input!C24, EAC[Name],0)</f>
        <v>2</v>
      </c>
      <c r="C23" s="4">
        <f>MATCH(Input!D24,PR[Name],0)</f>
        <v>1</v>
      </c>
      <c r="D23" s="4">
        <f>MATCH(Input!E24, UI[Name],0)</f>
        <v>1</v>
      </c>
      <c r="E23" s="61">
        <f>MATCH(Input!G24,XCIA_Values[Name],0)</f>
        <v>2</v>
      </c>
      <c r="F23" s="62">
        <f>MATCH(Input!H24,XCIA_Values[Name],0)</f>
        <v>2</v>
      </c>
      <c r="G23" s="62">
        <f>MATCH(Input!I24,XCIA_Values[Name],0)</f>
        <v>3</v>
      </c>
      <c r="H23" s="21">
        <f>Input!Q24</f>
        <v>8.4</v>
      </c>
    </row>
    <row r="24" spans="1:8" x14ac:dyDescent="0.25">
      <c r="A24" s="4">
        <f>MATCH(Input!B25, AV[Name],0)</f>
        <v>1</v>
      </c>
      <c r="B24" s="4">
        <f>MATCH(Input!C25, EAC[Name],0)</f>
        <v>4</v>
      </c>
      <c r="C24" s="4">
        <f>MATCH(Input!D25,PR[Name],0)</f>
        <v>2</v>
      </c>
      <c r="D24" s="4">
        <f>MATCH(Input!E25, UI[Name],0)</f>
        <v>2</v>
      </c>
      <c r="E24" s="61">
        <f>MATCH(Input!G25,XCIA_Values[Name],0)</f>
        <v>1</v>
      </c>
      <c r="F24" s="62">
        <f>MATCH(Input!H25,XCIA_Values[Name],0)</f>
        <v>1</v>
      </c>
      <c r="G24" s="62">
        <f>MATCH(Input!I25,XCIA_Values[Name],0)</f>
        <v>1</v>
      </c>
      <c r="H24" s="26">
        <f>Input!Q25</f>
        <v>0</v>
      </c>
    </row>
    <row r="25" spans="1:8" x14ac:dyDescent="0.25">
      <c r="A25" s="4">
        <f>MATCH(Input!B26, AV[Name],0)</f>
        <v>1</v>
      </c>
      <c r="B25" s="4">
        <f>MATCH(Input!C26, EAC[Name],0)</f>
        <v>1</v>
      </c>
      <c r="C25" s="4">
        <f>MATCH(Input!D26,PR[Name],0)</f>
        <v>3</v>
      </c>
      <c r="D25" s="4">
        <f>MATCH(Input!E26, UI[Name],0)</f>
        <v>1</v>
      </c>
      <c r="E25" s="61">
        <f>MATCH(Input!G26,XCIA_Values[Name],0)</f>
        <v>1</v>
      </c>
      <c r="F25" s="62">
        <f>MATCH(Input!H26,XCIA_Values[Name],0)</f>
        <v>1</v>
      </c>
      <c r="G25" s="62">
        <f>MATCH(Input!I26,XCIA_Values[Name],0)</f>
        <v>1</v>
      </c>
      <c r="H25" s="26">
        <f>Input!Q26</f>
        <v>6.2</v>
      </c>
    </row>
    <row r="26" spans="1:8" x14ac:dyDescent="0.25">
      <c r="A26" s="4">
        <f>MATCH(Input!B27, AV[Name],0)</f>
        <v>4</v>
      </c>
      <c r="B26" s="4">
        <f>MATCH(Input!C27, EAC[Name],0)</f>
        <v>5</v>
      </c>
      <c r="C26" s="4">
        <f>MATCH(Input!D27,PR[Name],0)</f>
        <v>1</v>
      </c>
      <c r="D26" s="4">
        <f>MATCH(Input!E27, UI[Name],0)</f>
        <v>1</v>
      </c>
      <c r="E26" s="61">
        <f>MATCH(Input!G27,XCIA_Values[Name],0)</f>
        <v>2</v>
      </c>
      <c r="F26" s="62">
        <f>MATCH(Input!H27,XCIA_Values[Name],0)</f>
        <v>2</v>
      </c>
      <c r="G26" s="62">
        <f>MATCH(Input!I27,XCIA_Values[Name],0)</f>
        <v>2</v>
      </c>
      <c r="H26" s="21">
        <f>Input!Q27</f>
        <v>2.1</v>
      </c>
    </row>
    <row r="27" spans="1:8" x14ac:dyDescent="0.25">
      <c r="A27" s="4">
        <f>MATCH(Input!B28, AV[Name],0)</f>
        <v>2</v>
      </c>
      <c r="B27" s="4">
        <f>MATCH(Input!C28, EAC[Name],0)</f>
        <v>5</v>
      </c>
      <c r="C27" s="4">
        <f>MATCH(Input!D28,PR[Name],0)</f>
        <v>2</v>
      </c>
      <c r="D27" s="4">
        <f>MATCH(Input!E28, UI[Name],0)</f>
        <v>2</v>
      </c>
      <c r="E27" s="61">
        <f>MATCH(Input!G28,XCIA_Values[Name],0)</f>
        <v>1</v>
      </c>
      <c r="F27" s="62">
        <f>MATCH(Input!H28,XCIA_Values[Name],0)</f>
        <v>3</v>
      </c>
      <c r="G27" s="62">
        <f>MATCH(Input!I28,XCIA_Values[Name],0)</f>
        <v>3</v>
      </c>
      <c r="H27" s="26">
        <f>Input!Q28</f>
        <v>3.2</v>
      </c>
    </row>
    <row r="28" spans="1:8" x14ac:dyDescent="0.25">
      <c r="A28" s="4">
        <f>MATCH(Input!B29, AV[Name],0)</f>
        <v>3</v>
      </c>
      <c r="B28" s="4">
        <f>MATCH(Input!C29, EAC[Name],0)</f>
        <v>2</v>
      </c>
      <c r="C28" s="4">
        <f>MATCH(Input!D29,PR[Name],0)</f>
        <v>1</v>
      </c>
      <c r="D28" s="4">
        <f>MATCH(Input!E29, UI[Name],0)</f>
        <v>2</v>
      </c>
      <c r="E28" s="61">
        <f>MATCH(Input!G29,XCIA_Values[Name],0)</f>
        <v>2</v>
      </c>
      <c r="F28" s="62">
        <f>MATCH(Input!H29,XCIA_Values[Name],0)</f>
        <v>1</v>
      </c>
      <c r="G28" s="62">
        <f>MATCH(Input!I29,XCIA_Values[Name],0)</f>
        <v>1</v>
      </c>
      <c r="H28" s="26">
        <f>Input!Q29</f>
        <v>5.3</v>
      </c>
    </row>
    <row r="29" spans="1:8" x14ac:dyDescent="0.25">
      <c r="A29" s="4">
        <f>MATCH(Input!B30, AV[Name],0)</f>
        <v>2</v>
      </c>
      <c r="B29" s="4">
        <f>MATCH(Input!C30, EAC[Name],0)</f>
        <v>6</v>
      </c>
      <c r="C29" s="4">
        <f>MATCH(Input!D30,PR[Name],0)</f>
        <v>1</v>
      </c>
      <c r="D29" s="4">
        <f>MATCH(Input!E30, UI[Name],0)</f>
        <v>2</v>
      </c>
      <c r="E29" s="61">
        <f>MATCH(Input!G30,XCIA_Values[Name],0)</f>
        <v>1</v>
      </c>
      <c r="F29" s="62">
        <f>MATCH(Input!H30,XCIA_Values[Name],0)</f>
        <v>2</v>
      </c>
      <c r="G29" s="62">
        <f>MATCH(Input!I30,XCIA_Values[Name],0)</f>
        <v>1</v>
      </c>
      <c r="H29" s="21">
        <f>Input!Q30</f>
        <v>1.3</v>
      </c>
    </row>
    <row r="30" spans="1:8" x14ac:dyDescent="0.25">
      <c r="A30" s="4">
        <f>MATCH(Input!B31, AV[Name],0)</f>
        <v>4</v>
      </c>
      <c r="B30" s="4">
        <f>MATCH(Input!C31, EAC[Name],0)</f>
        <v>6</v>
      </c>
      <c r="C30" s="4">
        <f>MATCH(Input!D31,PR[Name],0)</f>
        <v>3</v>
      </c>
      <c r="D30" s="4">
        <f>MATCH(Input!E31, UI[Name],0)</f>
        <v>2</v>
      </c>
      <c r="E30" s="61">
        <f>MATCH(Input!G31,XCIA_Values[Name],0)</f>
        <v>1</v>
      </c>
      <c r="F30" s="62">
        <f>MATCH(Input!H31,XCIA_Values[Name],0)</f>
        <v>3</v>
      </c>
      <c r="G30" s="62">
        <f>MATCH(Input!I31,XCIA_Values[Name],0)</f>
        <v>3</v>
      </c>
      <c r="H30" s="26">
        <f>Input!Q31</f>
        <v>0.4</v>
      </c>
    </row>
    <row r="31" spans="1:8" x14ac:dyDescent="0.25">
      <c r="A31" s="4">
        <f>MATCH(Input!B32, AV[Name],0)</f>
        <v>2</v>
      </c>
      <c r="B31" s="4">
        <f>MATCH(Input!C32, EAC[Name],0)</f>
        <v>3</v>
      </c>
      <c r="C31" s="4">
        <f>MATCH(Input!D32,PR[Name],0)</f>
        <v>2</v>
      </c>
      <c r="D31" s="4">
        <f>MATCH(Input!E32, UI[Name],0)</f>
        <v>2</v>
      </c>
      <c r="E31" s="61">
        <f>MATCH(Input!G32,XCIA_Values[Name],0)</f>
        <v>2</v>
      </c>
      <c r="F31" s="62">
        <f>MATCH(Input!H32,XCIA_Values[Name],0)</f>
        <v>2</v>
      </c>
      <c r="G31" s="62">
        <f>MATCH(Input!I32,XCIA_Values[Name],0)</f>
        <v>1</v>
      </c>
      <c r="H31" s="26">
        <f>Input!Q32</f>
        <v>4.2</v>
      </c>
    </row>
    <row r="32" spans="1:8" x14ac:dyDescent="0.25">
      <c r="A32" s="4">
        <f>MATCH(Input!B33, AV[Name],0)</f>
        <v>3</v>
      </c>
      <c r="B32" s="4">
        <f>MATCH(Input!C33, EAC[Name],0)</f>
        <v>5</v>
      </c>
      <c r="C32" s="4">
        <f>MATCH(Input!D33,PR[Name],0)</f>
        <v>3</v>
      </c>
      <c r="D32" s="4">
        <f>MATCH(Input!E33, UI[Name],0)</f>
        <v>1</v>
      </c>
      <c r="E32" s="61">
        <f>MATCH(Input!G33,XCIA_Values[Name],0)</f>
        <v>3</v>
      </c>
      <c r="F32" s="62">
        <f>MATCH(Input!H33,XCIA_Values[Name],0)</f>
        <v>2</v>
      </c>
      <c r="G32" s="62">
        <f>MATCH(Input!I33,XCIA_Values[Name],0)</f>
        <v>3</v>
      </c>
      <c r="H32" s="21">
        <f>Input!Q33</f>
        <v>2.2000000000000002</v>
      </c>
    </row>
    <row r="33" spans="1:8" x14ac:dyDescent="0.25">
      <c r="A33" s="4">
        <f>MATCH(Input!B34, AV[Name],0)</f>
        <v>2</v>
      </c>
      <c r="B33" s="4">
        <f>MATCH(Input!C34, EAC[Name],0)</f>
        <v>2</v>
      </c>
      <c r="C33" s="4">
        <f>MATCH(Input!D34,PR[Name],0)</f>
        <v>1</v>
      </c>
      <c r="D33" s="4">
        <f>MATCH(Input!E34, UI[Name],0)</f>
        <v>1</v>
      </c>
      <c r="E33" s="61">
        <f>MATCH(Input!G34,XCIA_Values[Name],0)</f>
        <v>3</v>
      </c>
      <c r="F33" s="62">
        <f>MATCH(Input!H34,XCIA_Values[Name],0)</f>
        <v>2</v>
      </c>
      <c r="G33" s="62">
        <f>MATCH(Input!I34,XCIA_Values[Name],0)</f>
        <v>3</v>
      </c>
      <c r="H33" s="26">
        <f>Input!Q34</f>
        <v>8.5</v>
      </c>
    </row>
    <row r="34" spans="1:8" x14ac:dyDescent="0.25">
      <c r="A34" s="4">
        <f>MATCH(Input!B35, AV[Name],0)</f>
        <v>3</v>
      </c>
      <c r="B34" s="4">
        <f>MATCH(Input!C35, EAC[Name],0)</f>
        <v>3</v>
      </c>
      <c r="C34" s="4">
        <f>MATCH(Input!D35,PR[Name],0)</f>
        <v>3</v>
      </c>
      <c r="D34" s="4">
        <f>MATCH(Input!E35, UI[Name],0)</f>
        <v>2</v>
      </c>
      <c r="E34" s="61">
        <f>MATCH(Input!G35,XCIA_Values[Name],0)</f>
        <v>1</v>
      </c>
      <c r="F34" s="62">
        <f>MATCH(Input!H35,XCIA_Values[Name],0)</f>
        <v>1</v>
      </c>
      <c r="G34" s="62">
        <f>MATCH(Input!I35,XCIA_Values[Name],0)</f>
        <v>1</v>
      </c>
      <c r="H34" s="26">
        <f>Input!Q35</f>
        <v>0</v>
      </c>
    </row>
    <row r="35" spans="1:8" x14ac:dyDescent="0.25">
      <c r="A35" s="4">
        <f>MATCH(Input!B36, AV[Name],0)</f>
        <v>3</v>
      </c>
      <c r="B35" s="4">
        <f>MATCH(Input!C36, EAC[Name],0)</f>
        <v>4</v>
      </c>
      <c r="C35" s="4">
        <f>MATCH(Input!D36,PR[Name],0)</f>
        <v>3</v>
      </c>
      <c r="D35" s="4">
        <f>MATCH(Input!E36, UI[Name],0)</f>
        <v>2</v>
      </c>
      <c r="E35" s="61">
        <f>MATCH(Input!G36,XCIA_Values[Name],0)</f>
        <v>3</v>
      </c>
      <c r="F35" s="62">
        <f>MATCH(Input!H36,XCIA_Values[Name],0)</f>
        <v>3</v>
      </c>
      <c r="G35" s="62">
        <f>MATCH(Input!I36,XCIA_Values[Name],0)</f>
        <v>1</v>
      </c>
      <c r="H35" s="21">
        <f>Input!Q36</f>
        <v>1.9</v>
      </c>
    </row>
    <row r="36" spans="1:8" x14ac:dyDescent="0.25">
      <c r="A36" s="4">
        <f>MATCH(Input!B37, AV[Name],0)</f>
        <v>3</v>
      </c>
      <c r="B36" s="4">
        <f>MATCH(Input!C37, EAC[Name],0)</f>
        <v>3</v>
      </c>
      <c r="C36" s="4">
        <f>MATCH(Input!D37,PR[Name],0)</f>
        <v>1</v>
      </c>
      <c r="D36" s="4">
        <f>MATCH(Input!E37, UI[Name],0)</f>
        <v>2</v>
      </c>
      <c r="E36" s="61">
        <f>MATCH(Input!G37,XCIA_Values[Name],0)</f>
        <v>3</v>
      </c>
      <c r="F36" s="62">
        <f>MATCH(Input!H37,XCIA_Values[Name],0)</f>
        <v>2</v>
      </c>
      <c r="G36" s="62">
        <f>MATCH(Input!I37,XCIA_Values[Name],0)</f>
        <v>1</v>
      </c>
      <c r="H36" s="26">
        <f>Input!Q37</f>
        <v>4.9000000000000004</v>
      </c>
    </row>
    <row r="37" spans="1:8" x14ac:dyDescent="0.25">
      <c r="A37" s="4">
        <f>MATCH(Input!B38, AV[Name],0)</f>
        <v>3</v>
      </c>
      <c r="B37" s="4">
        <f>MATCH(Input!C38, EAC[Name],0)</f>
        <v>6</v>
      </c>
      <c r="C37" s="4">
        <f>MATCH(Input!D38,PR[Name],0)</f>
        <v>3</v>
      </c>
      <c r="D37" s="4">
        <f>MATCH(Input!E38, UI[Name],0)</f>
        <v>1</v>
      </c>
      <c r="E37" s="61">
        <f>MATCH(Input!G38,XCIA_Values[Name],0)</f>
        <v>3</v>
      </c>
      <c r="F37" s="62">
        <f>MATCH(Input!H38,XCIA_Values[Name],0)</f>
        <v>2</v>
      </c>
      <c r="G37" s="62">
        <f>MATCH(Input!I38,XCIA_Values[Name],0)</f>
        <v>2</v>
      </c>
      <c r="H37" s="26">
        <f>Input!Q38</f>
        <v>1</v>
      </c>
    </row>
    <row r="38" spans="1:8" x14ac:dyDescent="0.25">
      <c r="A38" s="4">
        <f>MATCH(Input!B39, AV[Name],0)</f>
        <v>1</v>
      </c>
      <c r="B38" s="4">
        <f>MATCH(Input!C39, EAC[Name],0)</f>
        <v>5</v>
      </c>
      <c r="C38" s="4">
        <f>MATCH(Input!D39,PR[Name],0)</f>
        <v>3</v>
      </c>
      <c r="D38" s="4">
        <f>MATCH(Input!E39, UI[Name],0)</f>
        <v>2</v>
      </c>
      <c r="E38" s="61">
        <f>MATCH(Input!G39,XCIA_Values[Name],0)</f>
        <v>1</v>
      </c>
      <c r="F38" s="62">
        <f>MATCH(Input!H39,XCIA_Values[Name],0)</f>
        <v>1</v>
      </c>
      <c r="G38" s="62">
        <f>MATCH(Input!I39,XCIA_Values[Name],0)</f>
        <v>1</v>
      </c>
      <c r="H38" s="21">
        <f>Input!Q39</f>
        <v>0</v>
      </c>
    </row>
    <row r="39" spans="1:8" x14ac:dyDescent="0.25">
      <c r="A39" s="4">
        <f>MATCH(Input!B40, AV[Name],0)</f>
        <v>1</v>
      </c>
      <c r="B39" s="4">
        <f>MATCH(Input!C40, EAC[Name],0)</f>
        <v>2</v>
      </c>
      <c r="C39" s="4">
        <f>MATCH(Input!D40,PR[Name],0)</f>
        <v>2</v>
      </c>
      <c r="D39" s="4">
        <f>MATCH(Input!E40, UI[Name],0)</f>
        <v>1</v>
      </c>
      <c r="E39" s="61">
        <f>MATCH(Input!G40,XCIA_Values[Name],0)</f>
        <v>2</v>
      </c>
      <c r="F39" s="62">
        <f>MATCH(Input!H40,XCIA_Values[Name],0)</f>
        <v>1</v>
      </c>
      <c r="G39" s="62">
        <f>MATCH(Input!I40,XCIA_Values[Name],0)</f>
        <v>3</v>
      </c>
      <c r="H39" s="26">
        <f>Input!Q40</f>
        <v>6.5</v>
      </c>
    </row>
    <row r="40" spans="1:8" x14ac:dyDescent="0.25">
      <c r="A40" s="4">
        <f>MATCH(Input!B41, AV[Name],0)</f>
        <v>2</v>
      </c>
      <c r="B40" s="4">
        <f>MATCH(Input!C41, EAC[Name],0)</f>
        <v>4</v>
      </c>
      <c r="C40" s="4">
        <f>MATCH(Input!D41,PR[Name],0)</f>
        <v>3</v>
      </c>
      <c r="D40" s="4">
        <f>MATCH(Input!E41, UI[Name],0)</f>
        <v>1</v>
      </c>
      <c r="E40" s="61">
        <f>MATCH(Input!G41,XCIA_Values[Name],0)</f>
        <v>3</v>
      </c>
      <c r="F40" s="62">
        <f>MATCH(Input!H41,XCIA_Values[Name],0)</f>
        <v>2</v>
      </c>
      <c r="G40" s="62">
        <f>MATCH(Input!I41,XCIA_Values[Name],0)</f>
        <v>1</v>
      </c>
      <c r="H40" s="26">
        <f>Input!Q41</f>
        <v>4.2</v>
      </c>
    </row>
    <row r="41" spans="1:8" x14ac:dyDescent="0.25">
      <c r="A41" s="4">
        <f>MATCH(Input!B42, AV[Name],0)</f>
        <v>4</v>
      </c>
      <c r="B41" s="4">
        <f>MATCH(Input!C42, EAC[Name],0)</f>
        <v>2</v>
      </c>
      <c r="C41" s="4">
        <f>MATCH(Input!D42,PR[Name],0)</f>
        <v>2</v>
      </c>
      <c r="D41" s="4">
        <f>MATCH(Input!E42, UI[Name],0)</f>
        <v>2</v>
      </c>
      <c r="E41" s="61">
        <f>MATCH(Input!G42,XCIA_Values[Name],0)</f>
        <v>2</v>
      </c>
      <c r="F41" s="62">
        <f>MATCH(Input!H42,XCIA_Values[Name],0)</f>
        <v>3</v>
      </c>
      <c r="G41" s="62">
        <f>MATCH(Input!I42,XCIA_Values[Name],0)</f>
        <v>1</v>
      </c>
      <c r="H41" s="21">
        <f>Input!Q42</f>
        <v>4.7</v>
      </c>
    </row>
    <row r="42" spans="1:8" x14ac:dyDescent="0.25">
      <c r="A42" s="4">
        <f>MATCH(Input!B43, AV[Name],0)</f>
        <v>2</v>
      </c>
      <c r="B42" s="4">
        <f>MATCH(Input!C43, EAC[Name],0)</f>
        <v>6</v>
      </c>
      <c r="C42" s="4">
        <f>MATCH(Input!D43,PR[Name],0)</f>
        <v>2</v>
      </c>
      <c r="D42" s="4">
        <f>MATCH(Input!E43, UI[Name],0)</f>
        <v>1</v>
      </c>
      <c r="E42" s="61">
        <f>MATCH(Input!G43,XCIA_Values[Name],0)</f>
        <v>2</v>
      </c>
      <c r="F42" s="62">
        <f>MATCH(Input!H43,XCIA_Values[Name],0)</f>
        <v>1</v>
      </c>
      <c r="G42" s="62">
        <f>MATCH(Input!I43,XCIA_Values[Name],0)</f>
        <v>1</v>
      </c>
      <c r="H42" s="26">
        <f>Input!Q43</f>
        <v>1.4</v>
      </c>
    </row>
    <row r="43" spans="1:8" x14ac:dyDescent="0.25">
      <c r="A43" s="4">
        <f>MATCH(Input!B44, AV[Name],0)</f>
        <v>3</v>
      </c>
      <c r="B43" s="4">
        <f>MATCH(Input!C44, EAC[Name],0)</f>
        <v>3</v>
      </c>
      <c r="C43" s="4">
        <f>MATCH(Input!D44,PR[Name],0)</f>
        <v>1</v>
      </c>
      <c r="D43" s="4">
        <f>MATCH(Input!E44, UI[Name],0)</f>
        <v>1</v>
      </c>
      <c r="E43" s="61">
        <f>MATCH(Input!G44,XCIA_Values[Name],0)</f>
        <v>2</v>
      </c>
      <c r="F43" s="62">
        <f>MATCH(Input!H44,XCIA_Values[Name],0)</f>
        <v>3</v>
      </c>
      <c r="G43" s="62">
        <f>MATCH(Input!I44,XCIA_Values[Name],0)</f>
        <v>1</v>
      </c>
      <c r="H43" s="26">
        <f>Input!Q44</f>
        <v>5.4</v>
      </c>
    </row>
    <row r="44" spans="1:8" x14ac:dyDescent="0.25">
      <c r="A44" s="4">
        <f>MATCH(Input!B45, AV[Name],0)</f>
        <v>3</v>
      </c>
      <c r="B44" s="4">
        <f>MATCH(Input!C45, EAC[Name],0)</f>
        <v>3</v>
      </c>
      <c r="C44" s="4">
        <f>MATCH(Input!D45,PR[Name],0)</f>
        <v>3</v>
      </c>
      <c r="D44" s="4">
        <f>MATCH(Input!E45, UI[Name],0)</f>
        <v>2</v>
      </c>
      <c r="E44" s="61">
        <f>MATCH(Input!G45,XCIA_Values[Name],0)</f>
        <v>1</v>
      </c>
      <c r="F44" s="62">
        <f>MATCH(Input!H45,XCIA_Values[Name],0)</f>
        <v>2</v>
      </c>
      <c r="G44" s="62">
        <f>MATCH(Input!I45,XCIA_Values[Name],0)</f>
        <v>2</v>
      </c>
      <c r="H44" s="21">
        <f>Input!Q45</f>
        <v>3</v>
      </c>
    </row>
    <row r="45" spans="1:8" x14ac:dyDescent="0.25">
      <c r="A45" s="4">
        <f>MATCH(Input!B46, AV[Name],0)</f>
        <v>1</v>
      </c>
      <c r="B45" s="4">
        <f>MATCH(Input!C46, EAC[Name],0)</f>
        <v>3</v>
      </c>
      <c r="C45" s="4">
        <f>MATCH(Input!D46,PR[Name],0)</f>
        <v>1</v>
      </c>
      <c r="D45" s="4">
        <f>MATCH(Input!E46, UI[Name],0)</f>
        <v>1</v>
      </c>
      <c r="E45" s="61">
        <f>MATCH(Input!G46,XCIA_Values[Name],0)</f>
        <v>3</v>
      </c>
      <c r="F45" s="62">
        <f>MATCH(Input!H46,XCIA_Values[Name],0)</f>
        <v>3</v>
      </c>
      <c r="G45" s="62">
        <f>MATCH(Input!I46,XCIA_Values[Name],0)</f>
        <v>1</v>
      </c>
      <c r="H45" s="26">
        <f>Input!Q46</f>
        <v>7.3</v>
      </c>
    </row>
    <row r="46" spans="1:8" x14ac:dyDescent="0.25">
      <c r="A46" s="4">
        <f>MATCH(Input!B47, AV[Name],0)</f>
        <v>1</v>
      </c>
      <c r="B46" s="4">
        <f>MATCH(Input!C47, EAC[Name],0)</f>
        <v>2</v>
      </c>
      <c r="C46" s="4">
        <f>MATCH(Input!D47,PR[Name],0)</f>
        <v>2</v>
      </c>
      <c r="D46" s="4">
        <f>MATCH(Input!E47, UI[Name],0)</f>
        <v>1</v>
      </c>
      <c r="E46" s="61">
        <f>MATCH(Input!G47,XCIA_Values[Name],0)</f>
        <v>1</v>
      </c>
      <c r="F46" s="62">
        <f>MATCH(Input!H47,XCIA_Values[Name],0)</f>
        <v>3</v>
      </c>
      <c r="G46" s="62">
        <f>MATCH(Input!I47,XCIA_Values[Name],0)</f>
        <v>2</v>
      </c>
      <c r="H46" s="26">
        <f>Input!Q47</f>
        <v>7.2</v>
      </c>
    </row>
    <row r="47" spans="1:8" x14ac:dyDescent="0.25">
      <c r="A47" s="4">
        <f>MATCH(Input!B48, AV[Name],0)</f>
        <v>2</v>
      </c>
      <c r="B47" s="4">
        <f>MATCH(Input!C48, EAC[Name],0)</f>
        <v>1</v>
      </c>
      <c r="C47" s="4">
        <f>MATCH(Input!D48,PR[Name],0)</f>
        <v>3</v>
      </c>
      <c r="D47" s="4">
        <f>MATCH(Input!E48, UI[Name],0)</f>
        <v>1</v>
      </c>
      <c r="E47" s="61">
        <f>MATCH(Input!G48,XCIA_Values[Name],0)</f>
        <v>1</v>
      </c>
      <c r="F47" s="62">
        <f>MATCH(Input!H48,XCIA_Values[Name],0)</f>
        <v>2</v>
      </c>
      <c r="G47" s="62">
        <f>MATCH(Input!I48,XCIA_Values[Name],0)</f>
        <v>1</v>
      </c>
      <c r="H47" s="21">
        <f>Input!Q48</f>
        <v>3.6</v>
      </c>
    </row>
    <row r="48" spans="1:8" x14ac:dyDescent="0.25">
      <c r="A48" s="4">
        <f>MATCH(Input!B49, AV[Name],0)</f>
        <v>2</v>
      </c>
      <c r="B48" s="4">
        <f>MATCH(Input!C49, EAC[Name],0)</f>
        <v>3</v>
      </c>
      <c r="C48" s="4">
        <f>MATCH(Input!D49,PR[Name],0)</f>
        <v>2</v>
      </c>
      <c r="D48" s="4">
        <f>MATCH(Input!E49, UI[Name],0)</f>
        <v>2</v>
      </c>
      <c r="E48" s="61">
        <f>MATCH(Input!G49,XCIA_Values[Name],0)</f>
        <v>1</v>
      </c>
      <c r="F48" s="62">
        <f>MATCH(Input!H49,XCIA_Values[Name],0)</f>
        <v>1</v>
      </c>
      <c r="G48" s="62">
        <f>MATCH(Input!I49,XCIA_Values[Name],0)</f>
        <v>3</v>
      </c>
      <c r="H48" s="26">
        <f>Input!Q49</f>
        <v>4.2</v>
      </c>
    </row>
    <row r="49" spans="1:8" x14ac:dyDescent="0.25">
      <c r="A49" s="4">
        <f>MATCH(Input!B50, AV[Name],0)</f>
        <v>2</v>
      </c>
      <c r="B49" s="4">
        <f>MATCH(Input!C50, EAC[Name],0)</f>
        <v>5</v>
      </c>
      <c r="C49" s="4">
        <f>MATCH(Input!D50,PR[Name],0)</f>
        <v>2</v>
      </c>
      <c r="D49" s="4">
        <f>MATCH(Input!E50, UI[Name],0)</f>
        <v>1</v>
      </c>
      <c r="E49" s="61">
        <f>MATCH(Input!G50,XCIA_Values[Name],0)</f>
        <v>3</v>
      </c>
      <c r="F49" s="62">
        <f>MATCH(Input!H50,XCIA_Values[Name],0)</f>
        <v>2</v>
      </c>
      <c r="G49" s="62">
        <f>MATCH(Input!I50,XCIA_Values[Name],0)</f>
        <v>2</v>
      </c>
      <c r="H49" s="26">
        <f>Input!Q50</f>
        <v>3.4</v>
      </c>
    </row>
    <row r="50" spans="1:8" x14ac:dyDescent="0.25">
      <c r="A50" s="4">
        <f>MATCH(Input!B51, AV[Name],0)</f>
        <v>1</v>
      </c>
      <c r="B50" s="4">
        <f>MATCH(Input!C51, EAC[Name],0)</f>
        <v>4</v>
      </c>
      <c r="C50" s="4">
        <f>MATCH(Input!D51,PR[Name],0)</f>
        <v>1</v>
      </c>
      <c r="D50" s="4">
        <f>MATCH(Input!E51, UI[Name],0)</f>
        <v>1</v>
      </c>
      <c r="E50" s="61">
        <f>MATCH(Input!G51,XCIA_Values[Name],0)</f>
        <v>3</v>
      </c>
      <c r="F50" s="62">
        <f>MATCH(Input!H51,XCIA_Values[Name],0)</f>
        <v>1</v>
      </c>
      <c r="G50" s="62">
        <f>MATCH(Input!I51,XCIA_Values[Name],0)</f>
        <v>3</v>
      </c>
      <c r="H50" s="21">
        <f>Input!Q51</f>
        <v>6.4</v>
      </c>
    </row>
    <row r="51" spans="1:8" x14ac:dyDescent="0.25">
      <c r="A51" s="4">
        <f>MATCH(Input!B52, AV[Name],0)</f>
        <v>4</v>
      </c>
      <c r="B51" s="4">
        <f>MATCH(Input!C52, EAC[Name],0)</f>
        <v>6</v>
      </c>
      <c r="C51" s="4">
        <f>MATCH(Input!D52,PR[Name],0)</f>
        <v>3</v>
      </c>
      <c r="D51" s="4">
        <f>MATCH(Input!E52, UI[Name],0)</f>
        <v>2</v>
      </c>
      <c r="E51" s="61">
        <f>MATCH(Input!G52,XCIA_Values[Name],0)</f>
        <v>3</v>
      </c>
      <c r="F51" s="62">
        <f>MATCH(Input!H52,XCIA_Values[Name],0)</f>
        <v>1</v>
      </c>
      <c r="G51" s="62">
        <f>MATCH(Input!I52,XCIA_Values[Name],0)</f>
        <v>3</v>
      </c>
      <c r="H51" s="26">
        <f>Input!Q52</f>
        <v>0.4</v>
      </c>
    </row>
    <row r="52" spans="1:8" x14ac:dyDescent="0.25">
      <c r="A52" s="4">
        <f>MATCH(Input!B53, AV[Name],0)</f>
        <v>3</v>
      </c>
      <c r="B52" s="4">
        <f>MATCH(Input!C53, EAC[Name],0)</f>
        <v>2</v>
      </c>
      <c r="C52" s="4">
        <f>MATCH(Input!D53,PR[Name],0)</f>
        <v>2</v>
      </c>
      <c r="D52" s="4">
        <f>MATCH(Input!E53, UI[Name],0)</f>
        <v>2</v>
      </c>
      <c r="E52" s="61">
        <f>MATCH(Input!G53,XCIA_Values[Name],0)</f>
        <v>3</v>
      </c>
      <c r="F52" s="62">
        <f>MATCH(Input!H53,XCIA_Values[Name],0)</f>
        <v>3</v>
      </c>
      <c r="G52" s="62">
        <f>MATCH(Input!I53,XCIA_Values[Name],0)</f>
        <v>2</v>
      </c>
      <c r="H52" s="26">
        <f>Input!Q53</f>
        <v>6.7</v>
      </c>
    </row>
    <row r="53" spans="1:8" x14ac:dyDescent="0.25">
      <c r="A53" s="4">
        <f>MATCH(Input!B54, AV[Name],0)</f>
        <v>1</v>
      </c>
      <c r="B53" s="4">
        <f>MATCH(Input!C54, EAC[Name],0)</f>
        <v>6</v>
      </c>
      <c r="C53" s="4">
        <f>MATCH(Input!D54,PR[Name],0)</f>
        <v>2</v>
      </c>
      <c r="D53" s="4">
        <f>MATCH(Input!E54, UI[Name],0)</f>
        <v>2</v>
      </c>
      <c r="E53" s="61">
        <f>MATCH(Input!G54,XCIA_Values[Name],0)</f>
        <v>3</v>
      </c>
      <c r="F53" s="62">
        <f>MATCH(Input!H54,XCIA_Values[Name],0)</f>
        <v>3</v>
      </c>
      <c r="G53" s="62">
        <f>MATCH(Input!I54,XCIA_Values[Name],0)</f>
        <v>2</v>
      </c>
      <c r="H53" s="21">
        <f>Input!Q54</f>
        <v>1.6</v>
      </c>
    </row>
    <row r="54" spans="1:8" x14ac:dyDescent="0.25">
      <c r="A54" s="4">
        <f>MATCH(Input!B55, AV[Name],0)</f>
        <v>4</v>
      </c>
      <c r="B54" s="4">
        <f>MATCH(Input!C55, EAC[Name],0)</f>
        <v>4</v>
      </c>
      <c r="C54" s="4">
        <f>MATCH(Input!D55,PR[Name],0)</f>
        <v>2</v>
      </c>
      <c r="D54" s="4">
        <f>MATCH(Input!E55, UI[Name],0)</f>
        <v>1</v>
      </c>
      <c r="E54" s="61">
        <f>MATCH(Input!G55,XCIA_Values[Name],0)</f>
        <v>1</v>
      </c>
      <c r="F54" s="62">
        <f>MATCH(Input!H55,XCIA_Values[Name],0)</f>
        <v>3</v>
      </c>
      <c r="G54" s="62">
        <f>MATCH(Input!I55,XCIA_Values[Name],0)</f>
        <v>2</v>
      </c>
      <c r="H54" s="26">
        <f>Input!Q55</f>
        <v>3.2</v>
      </c>
    </row>
    <row r="55" spans="1:8" x14ac:dyDescent="0.25">
      <c r="A55" s="4">
        <f>MATCH(Input!B56, AV[Name],0)</f>
        <v>4</v>
      </c>
      <c r="B55" s="4">
        <f>MATCH(Input!C56, EAC[Name],0)</f>
        <v>3</v>
      </c>
      <c r="C55" s="4">
        <f>MATCH(Input!D56,PR[Name],0)</f>
        <v>3</v>
      </c>
      <c r="D55" s="4">
        <f>MATCH(Input!E56, UI[Name],0)</f>
        <v>1</v>
      </c>
      <c r="E55" s="61">
        <f>MATCH(Input!G56,XCIA_Values[Name],0)</f>
        <v>2</v>
      </c>
      <c r="F55" s="62">
        <f>MATCH(Input!H56,XCIA_Values[Name],0)</f>
        <v>3</v>
      </c>
      <c r="G55" s="62">
        <f>MATCH(Input!I56,XCIA_Values[Name],0)</f>
        <v>1</v>
      </c>
      <c r="H55" s="26">
        <f>Input!Q56</f>
        <v>3.6</v>
      </c>
    </row>
    <row r="56" spans="1:8" x14ac:dyDescent="0.25">
      <c r="A56" s="4">
        <f>MATCH(Input!B57, AV[Name],0)</f>
        <v>1</v>
      </c>
      <c r="B56" s="4">
        <f>MATCH(Input!C57, EAC[Name],0)</f>
        <v>5</v>
      </c>
      <c r="C56" s="4">
        <f>MATCH(Input!D57,PR[Name],0)</f>
        <v>1</v>
      </c>
      <c r="D56" s="4">
        <f>MATCH(Input!E57, UI[Name],0)</f>
        <v>2</v>
      </c>
      <c r="E56" s="61">
        <f>MATCH(Input!G57,XCIA_Values[Name],0)</f>
        <v>2</v>
      </c>
      <c r="F56" s="62">
        <f>MATCH(Input!H57,XCIA_Values[Name],0)</f>
        <v>1</v>
      </c>
      <c r="G56" s="62">
        <f>MATCH(Input!I57,XCIA_Values[Name],0)</f>
        <v>2</v>
      </c>
      <c r="H56" s="21">
        <f>Input!Q57</f>
        <v>2.7</v>
      </c>
    </row>
    <row r="57" spans="1:8" x14ac:dyDescent="0.25">
      <c r="A57" s="4">
        <f>MATCH(Input!B58, AV[Name],0)</f>
        <v>4</v>
      </c>
      <c r="B57" s="4">
        <f>MATCH(Input!C58, EAC[Name],0)</f>
        <v>6</v>
      </c>
      <c r="C57" s="4">
        <f>MATCH(Input!D58,PR[Name],0)</f>
        <v>1</v>
      </c>
      <c r="D57" s="4">
        <f>MATCH(Input!E58, UI[Name],0)</f>
        <v>2</v>
      </c>
      <c r="E57" s="61">
        <f>MATCH(Input!G58,XCIA_Values[Name],0)</f>
        <v>2</v>
      </c>
      <c r="F57" s="62">
        <f>MATCH(Input!H58,XCIA_Values[Name],0)</f>
        <v>2</v>
      </c>
      <c r="G57" s="62">
        <f>MATCH(Input!I58,XCIA_Values[Name],0)</f>
        <v>3</v>
      </c>
      <c r="H57" s="26">
        <f>Input!Q58</f>
        <v>0.8</v>
      </c>
    </row>
    <row r="58" spans="1:8" x14ac:dyDescent="0.25">
      <c r="A58" s="4">
        <f>MATCH(Input!B59, AV[Name],0)</f>
        <v>4</v>
      </c>
      <c r="B58" s="4">
        <f>MATCH(Input!C59, EAC[Name],0)</f>
        <v>5</v>
      </c>
      <c r="C58" s="4">
        <f>MATCH(Input!D59,PR[Name],0)</f>
        <v>1</v>
      </c>
      <c r="D58" s="4">
        <f>MATCH(Input!E59, UI[Name],0)</f>
        <v>2</v>
      </c>
      <c r="E58" s="61">
        <f>MATCH(Input!G59,XCIA_Values[Name],0)</f>
        <v>3</v>
      </c>
      <c r="F58" s="62">
        <f>MATCH(Input!H59,XCIA_Values[Name],0)</f>
        <v>3</v>
      </c>
      <c r="G58" s="62">
        <f>MATCH(Input!I59,XCIA_Values[Name],0)</f>
        <v>3</v>
      </c>
      <c r="H58" s="26">
        <f>Input!Q59</f>
        <v>2.1</v>
      </c>
    </row>
    <row r="59" spans="1:8" x14ac:dyDescent="0.25">
      <c r="A59" s="4">
        <f>MATCH(Input!B60, AV[Name],0)</f>
        <v>2</v>
      </c>
      <c r="B59" s="4">
        <f>MATCH(Input!C60, EAC[Name],0)</f>
        <v>3</v>
      </c>
      <c r="C59" s="4">
        <f>MATCH(Input!D60,PR[Name],0)</f>
        <v>2</v>
      </c>
      <c r="D59" s="4">
        <f>MATCH(Input!E60, UI[Name],0)</f>
        <v>1</v>
      </c>
      <c r="E59" s="61">
        <f>MATCH(Input!G60,XCIA_Values[Name],0)</f>
        <v>3</v>
      </c>
      <c r="F59" s="62">
        <f>MATCH(Input!H60,XCIA_Values[Name],0)</f>
        <v>1</v>
      </c>
      <c r="G59" s="62">
        <f>MATCH(Input!I60,XCIA_Values[Name],0)</f>
        <v>2</v>
      </c>
      <c r="H59" s="21">
        <f>Input!Q60</f>
        <v>5.5</v>
      </c>
    </row>
    <row r="60" spans="1:8" x14ac:dyDescent="0.25">
      <c r="A60" s="4">
        <f>MATCH(Input!B61, AV[Name],0)</f>
        <v>3</v>
      </c>
      <c r="B60" s="4">
        <f>MATCH(Input!C61, EAC[Name],0)</f>
        <v>1</v>
      </c>
      <c r="C60" s="4">
        <f>MATCH(Input!D61,PR[Name],0)</f>
        <v>3</v>
      </c>
      <c r="D60" s="4">
        <f>MATCH(Input!E61, UI[Name],0)</f>
        <v>2</v>
      </c>
      <c r="E60" s="61">
        <f>MATCH(Input!G61,XCIA_Values[Name],0)</f>
        <v>1</v>
      </c>
      <c r="F60" s="62">
        <f>MATCH(Input!H61,XCIA_Values[Name],0)</f>
        <v>1</v>
      </c>
      <c r="G60" s="62">
        <f>MATCH(Input!I61,XCIA_Values[Name],0)</f>
        <v>3</v>
      </c>
      <c r="H60" s="26">
        <f>Input!Q61</f>
        <v>3.8</v>
      </c>
    </row>
    <row r="61" spans="1:8" x14ac:dyDescent="0.25">
      <c r="A61" s="4">
        <f>MATCH(Input!B62, AV[Name],0)</f>
        <v>3</v>
      </c>
      <c r="B61" s="4">
        <f>MATCH(Input!C62, EAC[Name],0)</f>
        <v>1</v>
      </c>
      <c r="C61" s="4">
        <f>MATCH(Input!D62,PR[Name],0)</f>
        <v>3</v>
      </c>
      <c r="D61" s="4">
        <f>MATCH(Input!E62, UI[Name],0)</f>
        <v>2</v>
      </c>
      <c r="E61" s="20">
        <f>MATCH(Input!G62,XCIA_Values[Name],0)</f>
        <v>3</v>
      </c>
      <c r="F61" s="4">
        <f>MATCH(Input!H62,XCIA_Values[Name],0)</f>
        <v>3</v>
      </c>
      <c r="G61" s="4">
        <f>MATCH(Input!I62,XCIA_Values[Name],0)</f>
        <v>1</v>
      </c>
      <c r="H61" s="22">
        <f>Input!Q62</f>
        <v>4.5</v>
      </c>
    </row>
    <row r="62" spans="1:8" x14ac:dyDescent="0.25">
      <c r="A62" s="4">
        <f>MATCH(Input!B63, AV[Name],0)</f>
        <v>4</v>
      </c>
      <c r="B62" s="4">
        <f>MATCH(Input!C63, EAC[Name],0)</f>
        <v>6</v>
      </c>
      <c r="C62" s="4">
        <f>MATCH(Input!D63,PR[Name],0)</f>
        <v>1</v>
      </c>
      <c r="D62" s="4">
        <f>MATCH(Input!E63, UI[Name],0)</f>
        <v>2</v>
      </c>
      <c r="E62" s="61">
        <f>MATCH(Input!G63,XCIA_Values[Name],0)</f>
        <v>2</v>
      </c>
      <c r="F62" s="62">
        <f>MATCH(Input!H63,XCIA_Values[Name],0)</f>
        <v>2</v>
      </c>
      <c r="G62" s="62">
        <f>MATCH(Input!I63,XCIA_Values[Name],0)</f>
        <v>3</v>
      </c>
      <c r="H62" s="26">
        <f>Input!Q63</f>
        <v>0.8</v>
      </c>
    </row>
    <row r="63" spans="1:8" x14ac:dyDescent="0.25">
      <c r="A63" s="4">
        <f>MATCH(Input!B64, AV[Name],0)</f>
        <v>3</v>
      </c>
      <c r="B63" s="4">
        <f>MATCH(Input!C64, EAC[Name],0)</f>
        <v>1</v>
      </c>
      <c r="C63" s="4">
        <f>MATCH(Input!D64,PR[Name],0)</f>
        <v>3</v>
      </c>
      <c r="D63" s="4">
        <f>MATCH(Input!E64, UI[Name],0)</f>
        <v>2</v>
      </c>
      <c r="E63" s="61">
        <f>MATCH(Input!G64,XCIA_Values[Name],0)</f>
        <v>1</v>
      </c>
      <c r="F63" s="62">
        <f>MATCH(Input!H64,XCIA_Values[Name],0)</f>
        <v>1</v>
      </c>
      <c r="G63" s="62">
        <f>MATCH(Input!I64,XCIA_Values[Name],0)</f>
        <v>1</v>
      </c>
      <c r="H63" s="26">
        <f>Input!Q64</f>
        <v>0</v>
      </c>
    </row>
    <row r="64" spans="1:8" x14ac:dyDescent="0.25">
      <c r="A64" s="4">
        <f>MATCH(Input!B65, AV[Name],0)</f>
        <v>4</v>
      </c>
      <c r="B64" s="4">
        <f>MATCH(Input!C65, EAC[Name],0)</f>
        <v>5</v>
      </c>
      <c r="C64" s="4">
        <f>MATCH(Input!D65,PR[Name],0)</f>
        <v>2</v>
      </c>
      <c r="D64" s="4">
        <f>MATCH(Input!E65, UI[Name],0)</f>
        <v>2</v>
      </c>
      <c r="E64" s="61">
        <f>MATCH(Input!G65,XCIA_Values[Name],0)</f>
        <v>1</v>
      </c>
      <c r="F64" s="62">
        <f>MATCH(Input!H65,XCIA_Values[Name],0)</f>
        <v>3</v>
      </c>
      <c r="G64" s="62">
        <f>MATCH(Input!I65,XCIA_Values[Name],0)</f>
        <v>2</v>
      </c>
      <c r="H64" s="21">
        <f>Input!Q65</f>
        <v>1.7</v>
      </c>
    </row>
    <row r="65" spans="1:8" x14ac:dyDescent="0.25">
      <c r="A65" s="4">
        <f>MATCH(Input!B66, AV[Name],0)</f>
        <v>3</v>
      </c>
      <c r="B65" s="4">
        <f>MATCH(Input!C66, EAC[Name],0)</f>
        <v>3</v>
      </c>
      <c r="C65" s="4">
        <f>MATCH(Input!D66,PR[Name],0)</f>
        <v>1</v>
      </c>
      <c r="D65" s="4">
        <f>MATCH(Input!E66, UI[Name],0)</f>
        <v>1</v>
      </c>
      <c r="E65" s="61">
        <f>MATCH(Input!G66,XCIA_Values[Name],0)</f>
        <v>1</v>
      </c>
      <c r="F65" s="62">
        <f>MATCH(Input!H66,XCIA_Values[Name],0)</f>
        <v>1</v>
      </c>
      <c r="G65" s="62">
        <f>MATCH(Input!I66,XCIA_Values[Name],0)</f>
        <v>2</v>
      </c>
      <c r="H65" s="26">
        <f>Input!Q66</f>
        <v>3.8</v>
      </c>
    </row>
    <row r="66" spans="1:8" x14ac:dyDescent="0.25">
      <c r="A66" s="4">
        <f>MATCH(Input!B67, AV[Name],0)</f>
        <v>3</v>
      </c>
      <c r="B66" s="4">
        <f>MATCH(Input!C67, EAC[Name],0)</f>
        <v>2</v>
      </c>
      <c r="C66" s="4">
        <f>MATCH(Input!D67,PR[Name],0)</f>
        <v>2</v>
      </c>
      <c r="D66" s="4">
        <f>MATCH(Input!E67, UI[Name],0)</f>
        <v>2</v>
      </c>
      <c r="E66" s="20">
        <f>MATCH(Input!G67,XCIA_Values[Name],0)</f>
        <v>2</v>
      </c>
      <c r="F66" s="4">
        <f>MATCH(Input!H67,XCIA_Values[Name],0)</f>
        <v>1</v>
      </c>
      <c r="G66" s="4">
        <f>MATCH(Input!I67,XCIA_Values[Name],0)</f>
        <v>3</v>
      </c>
      <c r="H66" s="22">
        <f>Input!Q67</f>
        <v>5</v>
      </c>
    </row>
    <row r="67" spans="1:8" x14ac:dyDescent="0.25">
      <c r="A67" s="4">
        <f>MATCH(Input!B68, AV[Name],0)</f>
        <v>2</v>
      </c>
      <c r="B67" s="4">
        <f>MATCH(Input!C68, EAC[Name],0)</f>
        <v>2</v>
      </c>
      <c r="C67" s="4">
        <f>MATCH(Input!D68,PR[Name],0)</f>
        <v>2</v>
      </c>
      <c r="D67" s="4">
        <f>MATCH(Input!E68, UI[Name],0)</f>
        <v>2</v>
      </c>
      <c r="E67" s="61">
        <f>MATCH(Input!G68,XCIA_Values[Name],0)</f>
        <v>1</v>
      </c>
      <c r="F67" s="62">
        <f>MATCH(Input!H68,XCIA_Values[Name],0)</f>
        <v>2</v>
      </c>
      <c r="G67" s="62">
        <f>MATCH(Input!I68,XCIA_Values[Name],0)</f>
        <v>3</v>
      </c>
      <c r="H67" s="26">
        <f>Input!Q68</f>
        <v>6.2</v>
      </c>
    </row>
    <row r="68" spans="1:8" x14ac:dyDescent="0.25">
      <c r="A68" s="4">
        <f>MATCH(Input!B69, AV[Name],0)</f>
        <v>2</v>
      </c>
      <c r="B68" s="4">
        <f>MATCH(Input!C69, EAC[Name],0)</f>
        <v>6</v>
      </c>
      <c r="C68" s="4">
        <f>MATCH(Input!D69,PR[Name],0)</f>
        <v>3</v>
      </c>
      <c r="D68" s="4">
        <f>MATCH(Input!E69, UI[Name],0)</f>
        <v>1</v>
      </c>
      <c r="E68" s="61">
        <f>MATCH(Input!G69,XCIA_Values[Name],0)</f>
        <v>1</v>
      </c>
      <c r="F68" s="62">
        <f>MATCH(Input!H69,XCIA_Values[Name],0)</f>
        <v>1</v>
      </c>
      <c r="G68" s="62">
        <f>MATCH(Input!I69,XCIA_Values[Name],0)</f>
        <v>1</v>
      </c>
      <c r="H68" s="26">
        <f>Input!Q69</f>
        <v>0</v>
      </c>
    </row>
    <row r="69" spans="1:8" x14ac:dyDescent="0.25">
      <c r="A69" s="4">
        <f>MATCH(Input!B70, AV[Name],0)</f>
        <v>4</v>
      </c>
      <c r="B69" s="4">
        <f>MATCH(Input!C70, EAC[Name],0)</f>
        <v>1</v>
      </c>
      <c r="C69" s="4">
        <f>MATCH(Input!D70,PR[Name],0)</f>
        <v>3</v>
      </c>
      <c r="D69" s="4">
        <f>MATCH(Input!E70, UI[Name],0)</f>
        <v>1</v>
      </c>
      <c r="E69" s="61">
        <f>MATCH(Input!G70,XCIA_Values[Name],0)</f>
        <v>2</v>
      </c>
      <c r="F69" s="62">
        <f>MATCH(Input!H70,XCIA_Values[Name],0)</f>
        <v>1</v>
      </c>
      <c r="G69" s="62">
        <f>MATCH(Input!I70,XCIA_Values[Name],0)</f>
        <v>2</v>
      </c>
      <c r="H69" s="21">
        <f>Input!Q70</f>
        <v>3.5</v>
      </c>
    </row>
    <row r="70" spans="1:8" x14ac:dyDescent="0.25">
      <c r="A70" s="31">
        <f>MATCH(Input!B71, AV[Name],0)</f>
        <v>1</v>
      </c>
      <c r="B70" s="31">
        <f>MATCH(Input!C71, EAC[Name],0)</f>
        <v>3</v>
      </c>
      <c r="C70" s="31">
        <f>MATCH(Input!D71,PR[Name],0)</f>
        <v>2</v>
      </c>
      <c r="D70" s="31">
        <f>MATCH(Input!E71, UI[Name],0)</f>
        <v>1</v>
      </c>
      <c r="E70" s="54">
        <f>MATCH(Input!G71,XCIA_Values[Name],0)</f>
        <v>2</v>
      </c>
      <c r="F70" s="55">
        <f>MATCH(Input!H71,XCIA_Values[Name],0)</f>
        <v>3</v>
      </c>
      <c r="G70" s="55">
        <f>MATCH(Input!I71,XCIA_Values[Name],0)</f>
        <v>2</v>
      </c>
      <c r="H70" s="26">
        <f>Input!Q71</f>
        <v>5.8</v>
      </c>
    </row>
    <row r="71" spans="1:8" x14ac:dyDescent="0.25">
      <c r="A71" s="31">
        <f>MATCH(Input!B72, AV[Name],0)</f>
        <v>3</v>
      </c>
      <c r="B71" s="31">
        <f>MATCH(Input!C72, EAC[Name],0)</f>
        <v>2</v>
      </c>
      <c r="C71" s="31">
        <f>MATCH(Input!D72,PR[Name],0)</f>
        <v>3</v>
      </c>
      <c r="D71" s="31">
        <f>MATCH(Input!E72, UI[Name],0)</f>
        <v>1</v>
      </c>
      <c r="E71" s="54">
        <f>MATCH(Input!G72,XCIA_Values[Name],0)</f>
        <v>2</v>
      </c>
      <c r="F71" s="55">
        <f>MATCH(Input!H72,XCIA_Values[Name],0)</f>
        <v>2</v>
      </c>
      <c r="G71" s="55">
        <f>MATCH(Input!I72,XCIA_Values[Name],0)</f>
        <v>2</v>
      </c>
      <c r="H71" s="26">
        <f>Input!Q72</f>
        <v>4</v>
      </c>
    </row>
    <row r="72" spans="1:8" x14ac:dyDescent="0.25">
      <c r="A72" s="31">
        <f>MATCH(Input!B73, AV[Name],0)</f>
        <v>1</v>
      </c>
      <c r="B72" s="31">
        <f>MATCH(Input!C73, EAC[Name],0)</f>
        <v>5</v>
      </c>
      <c r="C72" s="31">
        <f>MATCH(Input!D73,PR[Name],0)</f>
        <v>3</v>
      </c>
      <c r="D72" s="31">
        <f>MATCH(Input!E73, UI[Name],0)</f>
        <v>2</v>
      </c>
      <c r="E72" s="54">
        <f>MATCH(Input!G73,XCIA_Values[Name],0)</f>
        <v>2</v>
      </c>
      <c r="F72" s="55">
        <f>MATCH(Input!H73,XCIA_Values[Name],0)</f>
        <v>3</v>
      </c>
      <c r="G72" s="55">
        <f>MATCH(Input!I73,XCIA_Values[Name],0)</f>
        <v>2</v>
      </c>
      <c r="H72" s="26">
        <f>Input!Q73</f>
        <v>3.3</v>
      </c>
    </row>
    <row r="73" spans="1:8" x14ac:dyDescent="0.25">
      <c r="A73" s="31">
        <f>MATCH(Input!B74, AV[Name],0)</f>
        <v>1</v>
      </c>
      <c r="B73" s="31">
        <f>MATCH(Input!C74, EAC[Name],0)</f>
        <v>4</v>
      </c>
      <c r="C73" s="31">
        <f>MATCH(Input!D74,PR[Name],0)</f>
        <v>1</v>
      </c>
      <c r="D73" s="31">
        <f>MATCH(Input!E74, UI[Name],0)</f>
        <v>1</v>
      </c>
      <c r="E73" s="54">
        <f>MATCH(Input!G74,XCIA_Values[Name],0)</f>
        <v>2</v>
      </c>
      <c r="F73" s="55">
        <f>MATCH(Input!H74,XCIA_Values[Name],0)</f>
        <v>1</v>
      </c>
      <c r="G73" s="55">
        <f>MATCH(Input!I74,XCIA_Values[Name],0)</f>
        <v>2</v>
      </c>
      <c r="H73" s="26">
        <f>Input!Q74</f>
        <v>6.7</v>
      </c>
    </row>
    <row r="74" spans="1:8" x14ac:dyDescent="0.25">
      <c r="A74" s="31">
        <f>MATCH(Input!B75, AV[Name],0)</f>
        <v>3</v>
      </c>
      <c r="B74" s="31">
        <f>MATCH(Input!C75, EAC[Name],0)</f>
        <v>5</v>
      </c>
      <c r="C74" s="31">
        <f>MATCH(Input!D75,PR[Name],0)</f>
        <v>2</v>
      </c>
      <c r="D74" s="31">
        <f>MATCH(Input!E75, UI[Name],0)</f>
        <v>2</v>
      </c>
      <c r="E74" s="54">
        <f>MATCH(Input!G75,XCIA_Values[Name],0)</f>
        <v>3</v>
      </c>
      <c r="F74" s="55">
        <f>MATCH(Input!H75,XCIA_Values[Name],0)</f>
        <v>2</v>
      </c>
      <c r="G74" s="55">
        <f>MATCH(Input!I75,XCIA_Values[Name],0)</f>
        <v>1</v>
      </c>
      <c r="H74" s="26">
        <f>Input!Q75</f>
        <v>2</v>
      </c>
    </row>
    <row r="75" spans="1:8" x14ac:dyDescent="0.25">
      <c r="A75" s="31">
        <f>MATCH(Input!B76, AV[Name],0)</f>
        <v>4</v>
      </c>
      <c r="B75" s="31">
        <f>MATCH(Input!C76, EAC[Name],0)</f>
        <v>5</v>
      </c>
      <c r="C75" s="31">
        <f>MATCH(Input!D76,PR[Name],0)</f>
        <v>2</v>
      </c>
      <c r="D75" s="31">
        <f>MATCH(Input!E76, UI[Name],0)</f>
        <v>1</v>
      </c>
      <c r="E75" s="54">
        <f>MATCH(Input!G76,XCIA_Values[Name],0)</f>
        <v>2</v>
      </c>
      <c r="F75" s="55">
        <f>MATCH(Input!H76,XCIA_Values[Name],0)</f>
        <v>3</v>
      </c>
      <c r="G75" s="55">
        <f>MATCH(Input!I76,XCIA_Values[Name],0)</f>
        <v>2</v>
      </c>
      <c r="H75" s="26">
        <f>Input!Q76</f>
        <v>2</v>
      </c>
    </row>
    <row r="76" spans="1:8" x14ac:dyDescent="0.25">
      <c r="A76" s="31">
        <f>MATCH(Input!B77, AV[Name],0)</f>
        <v>1</v>
      </c>
      <c r="B76" s="31">
        <f>MATCH(Input!C77, EAC[Name],0)</f>
        <v>1</v>
      </c>
      <c r="C76" s="31">
        <f>MATCH(Input!D77,PR[Name],0)</f>
        <v>2</v>
      </c>
      <c r="D76" s="31">
        <f>MATCH(Input!E77, UI[Name],0)</f>
        <v>2</v>
      </c>
      <c r="E76" s="54">
        <f>MATCH(Input!G77,XCIA_Values[Name],0)</f>
        <v>3</v>
      </c>
      <c r="F76" s="55">
        <f>MATCH(Input!H77,XCIA_Values[Name],0)</f>
        <v>1</v>
      </c>
      <c r="G76" s="55">
        <f>MATCH(Input!I77,XCIA_Values[Name],0)</f>
        <v>3</v>
      </c>
      <c r="H76" s="26">
        <f>Input!Q77</f>
        <v>7</v>
      </c>
    </row>
    <row r="77" spans="1:8" x14ac:dyDescent="0.25">
      <c r="A77" s="31">
        <f>MATCH(Input!B78, AV[Name],0)</f>
        <v>2</v>
      </c>
      <c r="B77" s="31">
        <f>MATCH(Input!C78, EAC[Name],0)</f>
        <v>2</v>
      </c>
      <c r="C77" s="31">
        <f>MATCH(Input!D78,PR[Name],0)</f>
        <v>1</v>
      </c>
      <c r="D77" s="31">
        <f>MATCH(Input!E78, UI[Name],0)</f>
        <v>2</v>
      </c>
      <c r="E77" s="54">
        <f>MATCH(Input!G78,XCIA_Values[Name],0)</f>
        <v>1</v>
      </c>
      <c r="F77" s="55">
        <f>MATCH(Input!H78,XCIA_Values[Name],0)</f>
        <v>3</v>
      </c>
      <c r="G77" s="55">
        <f>MATCH(Input!I78,XCIA_Values[Name],0)</f>
        <v>3</v>
      </c>
      <c r="H77" s="26">
        <f>Input!Q78</f>
        <v>8.1999999999999993</v>
      </c>
    </row>
    <row r="78" spans="1:8" x14ac:dyDescent="0.25">
      <c r="A78" s="31">
        <f>MATCH(Input!B79, AV[Name],0)</f>
        <v>1</v>
      </c>
      <c r="B78" s="31">
        <f>MATCH(Input!C79, EAC[Name],0)</f>
        <v>1</v>
      </c>
      <c r="C78" s="31">
        <f>MATCH(Input!D79,PR[Name],0)</f>
        <v>3</v>
      </c>
      <c r="D78" s="31">
        <f>MATCH(Input!E79, UI[Name],0)</f>
        <v>1</v>
      </c>
      <c r="E78" s="54">
        <f>MATCH(Input!G79,XCIA_Values[Name],0)</f>
        <v>2</v>
      </c>
      <c r="F78" s="55">
        <f>MATCH(Input!H79,XCIA_Values[Name],0)</f>
        <v>3</v>
      </c>
      <c r="G78" s="55">
        <f>MATCH(Input!I79,XCIA_Values[Name],0)</f>
        <v>2</v>
      </c>
      <c r="H78" s="26">
        <f>Input!Q79</f>
        <v>6.2</v>
      </c>
    </row>
    <row r="79" spans="1:8" x14ac:dyDescent="0.25">
      <c r="A79" s="31">
        <f>MATCH(Input!B80, AV[Name],0)</f>
        <v>3</v>
      </c>
      <c r="B79" s="31">
        <f>MATCH(Input!C80, EAC[Name],0)</f>
        <v>5</v>
      </c>
      <c r="C79" s="31">
        <f>MATCH(Input!D80,PR[Name],0)</f>
        <v>3</v>
      </c>
      <c r="D79" s="31">
        <f>MATCH(Input!E80, UI[Name],0)</f>
        <v>2</v>
      </c>
      <c r="E79" s="54">
        <f>MATCH(Input!G80,XCIA_Values[Name],0)</f>
        <v>3</v>
      </c>
      <c r="F79" s="55">
        <f>MATCH(Input!H80,XCIA_Values[Name],0)</f>
        <v>3</v>
      </c>
      <c r="G79" s="55">
        <f>MATCH(Input!I80,XCIA_Values[Name],0)</f>
        <v>1</v>
      </c>
      <c r="H79" s="26">
        <f>Input!Q80</f>
        <v>1.9</v>
      </c>
    </row>
    <row r="80" spans="1:8" x14ac:dyDescent="0.25">
      <c r="A80" s="31">
        <f>MATCH(Input!B81, AV[Name],0)</f>
        <v>2</v>
      </c>
      <c r="B80" s="31">
        <f>MATCH(Input!C81, EAC[Name],0)</f>
        <v>5</v>
      </c>
      <c r="C80" s="31">
        <f>MATCH(Input!D81,PR[Name],0)</f>
        <v>2</v>
      </c>
      <c r="D80" s="31">
        <f>MATCH(Input!E81, UI[Name],0)</f>
        <v>1</v>
      </c>
      <c r="E80" s="54">
        <f>MATCH(Input!G81,XCIA_Values[Name],0)</f>
        <v>2</v>
      </c>
      <c r="F80" s="55">
        <f>MATCH(Input!H81,XCIA_Values[Name],0)</f>
        <v>1</v>
      </c>
      <c r="G80" s="55">
        <f>MATCH(Input!I81,XCIA_Values[Name],0)</f>
        <v>2</v>
      </c>
      <c r="H80" s="26">
        <f>Input!Q81</f>
        <v>2.7</v>
      </c>
    </row>
    <row r="81" spans="1:8" x14ac:dyDescent="0.25">
      <c r="A81" s="31">
        <f>MATCH(Input!B82, AV[Name],0)</f>
        <v>1</v>
      </c>
      <c r="B81" s="31">
        <f>MATCH(Input!C82, EAC[Name],0)</f>
        <v>4</v>
      </c>
      <c r="C81" s="31">
        <f>MATCH(Input!D82,PR[Name],0)</f>
        <v>1</v>
      </c>
      <c r="D81" s="31">
        <f>MATCH(Input!E82, UI[Name],0)</f>
        <v>1</v>
      </c>
      <c r="E81" s="54">
        <f>MATCH(Input!G82,XCIA_Values[Name],0)</f>
        <v>1</v>
      </c>
      <c r="F81" s="55">
        <f>MATCH(Input!H82,XCIA_Values[Name],0)</f>
        <v>3</v>
      </c>
      <c r="G81" s="55">
        <f>MATCH(Input!I82,XCIA_Values[Name],0)</f>
        <v>2</v>
      </c>
      <c r="H81" s="26">
        <f>Input!Q82</f>
        <v>6</v>
      </c>
    </row>
    <row r="82" spans="1:8" x14ac:dyDescent="0.25">
      <c r="A82" s="31">
        <f>MATCH(Input!B83, AV[Name],0)</f>
        <v>1</v>
      </c>
      <c r="B82" s="31">
        <f>MATCH(Input!C83, EAC[Name],0)</f>
        <v>4</v>
      </c>
      <c r="C82" s="31">
        <f>MATCH(Input!D83,PR[Name],0)</f>
        <v>1</v>
      </c>
      <c r="D82" s="31">
        <f>MATCH(Input!E83, UI[Name],0)</f>
        <v>1</v>
      </c>
      <c r="E82" s="54">
        <f>MATCH(Input!G83,XCIA_Values[Name],0)</f>
        <v>2</v>
      </c>
      <c r="F82" s="55">
        <f>MATCH(Input!H83,XCIA_Values[Name],0)</f>
        <v>1</v>
      </c>
      <c r="G82" s="55">
        <f>MATCH(Input!I83,XCIA_Values[Name],0)</f>
        <v>2</v>
      </c>
      <c r="H82" s="26">
        <f>Input!Q83</f>
        <v>0</v>
      </c>
    </row>
    <row r="83" spans="1:8" x14ac:dyDescent="0.25">
      <c r="A83" s="31">
        <f>MATCH(Input!B84, AV[Name],0)</f>
        <v>1</v>
      </c>
      <c r="B83" s="31">
        <f>MATCH(Input!C84, EAC[Name],0)</f>
        <v>4</v>
      </c>
      <c r="C83" s="31">
        <f>MATCH(Input!D84,PR[Name],0)</f>
        <v>3</v>
      </c>
      <c r="D83" s="31">
        <f>MATCH(Input!E84, UI[Name],0)</f>
        <v>1</v>
      </c>
      <c r="E83" s="54">
        <f>MATCH(Input!G84,XCIA_Values[Name],0)</f>
        <v>3</v>
      </c>
      <c r="F83" s="55">
        <f>MATCH(Input!H84,XCIA_Values[Name],0)</f>
        <v>1</v>
      </c>
      <c r="G83" s="55">
        <f>MATCH(Input!I84,XCIA_Values[Name],0)</f>
        <v>3</v>
      </c>
      <c r="H83" s="26">
        <f>Input!Q84</f>
        <v>6.4</v>
      </c>
    </row>
    <row r="84" spans="1:8" x14ac:dyDescent="0.25">
      <c r="A84" s="31">
        <f>MATCH(Input!B85, AV[Name],0)</f>
        <v>2</v>
      </c>
      <c r="B84" s="31">
        <f>MATCH(Input!C85, EAC[Name],0)</f>
        <v>6</v>
      </c>
      <c r="C84" s="31">
        <f>MATCH(Input!D85,PR[Name],0)</f>
        <v>1</v>
      </c>
      <c r="D84" s="31">
        <f>MATCH(Input!E85, UI[Name],0)</f>
        <v>2</v>
      </c>
      <c r="E84" s="54">
        <f>MATCH(Input!G85,XCIA_Values[Name],0)</f>
        <v>3</v>
      </c>
      <c r="F84" s="55">
        <f>MATCH(Input!H85,XCIA_Values[Name],0)</f>
        <v>2</v>
      </c>
      <c r="G84" s="55">
        <f>MATCH(Input!I85,XCIA_Values[Name],0)</f>
        <v>2</v>
      </c>
      <c r="H84" s="26">
        <f>Input!Q85</f>
        <v>1.6</v>
      </c>
    </row>
    <row r="85" spans="1:8" x14ac:dyDescent="0.25">
      <c r="A85" s="31">
        <f>MATCH(Input!B86, AV[Name],0)</f>
        <v>3</v>
      </c>
      <c r="B85" s="31">
        <f>MATCH(Input!C86, EAC[Name],0)</f>
        <v>3</v>
      </c>
      <c r="C85" s="31">
        <f>MATCH(Input!D86,PR[Name],0)</f>
        <v>3</v>
      </c>
      <c r="D85" s="31">
        <f>MATCH(Input!E86, UI[Name],0)</f>
        <v>2</v>
      </c>
      <c r="E85" s="54">
        <f>MATCH(Input!G86,XCIA_Values[Name],0)</f>
        <v>3</v>
      </c>
      <c r="F85" s="55">
        <f>MATCH(Input!H86,XCIA_Values[Name],0)</f>
        <v>1</v>
      </c>
      <c r="G85" s="55">
        <f>MATCH(Input!I86,XCIA_Values[Name],0)</f>
        <v>1</v>
      </c>
      <c r="H85" s="26">
        <f>Input!Q86</f>
        <v>3</v>
      </c>
    </row>
    <row r="86" spans="1:8" x14ac:dyDescent="0.25">
      <c r="A86" s="31">
        <f>MATCH(Input!B87, AV[Name],0)</f>
        <v>3</v>
      </c>
      <c r="B86" s="31">
        <f>MATCH(Input!C87, EAC[Name],0)</f>
        <v>1</v>
      </c>
      <c r="C86" s="31">
        <f>MATCH(Input!D87,PR[Name],0)</f>
        <v>3</v>
      </c>
      <c r="D86" s="31">
        <f>MATCH(Input!E87, UI[Name],0)</f>
        <v>2</v>
      </c>
      <c r="E86" s="54">
        <f>MATCH(Input!G87,XCIA_Values[Name],0)</f>
        <v>3</v>
      </c>
      <c r="F86" s="55">
        <f>MATCH(Input!H87,XCIA_Values[Name],0)</f>
        <v>1</v>
      </c>
      <c r="G86" s="55">
        <f>MATCH(Input!I87,XCIA_Values[Name],0)</f>
        <v>3</v>
      </c>
      <c r="H86" s="26">
        <f>Input!Q87</f>
        <v>4.5</v>
      </c>
    </row>
    <row r="87" spans="1:8" x14ac:dyDescent="0.25">
      <c r="A87" s="31">
        <f>MATCH(Input!B88, AV[Name],0)</f>
        <v>2</v>
      </c>
      <c r="B87" s="31">
        <f>MATCH(Input!C88, EAC[Name],0)</f>
        <v>3</v>
      </c>
      <c r="C87" s="31">
        <f>MATCH(Input!D88,PR[Name],0)</f>
        <v>2</v>
      </c>
      <c r="D87" s="31">
        <f>MATCH(Input!E88, UI[Name],0)</f>
        <v>1</v>
      </c>
      <c r="E87" s="54">
        <f>MATCH(Input!G88,XCIA_Values[Name],0)</f>
        <v>3</v>
      </c>
      <c r="F87" s="55">
        <f>MATCH(Input!H88,XCIA_Values[Name],0)</f>
        <v>1</v>
      </c>
      <c r="G87" s="55">
        <f>MATCH(Input!I88,XCIA_Values[Name],0)</f>
        <v>1</v>
      </c>
      <c r="H87" s="26">
        <f>Input!Q88</f>
        <v>4.7</v>
      </c>
    </row>
    <row r="88" spans="1:8" x14ac:dyDescent="0.25">
      <c r="A88" s="31">
        <f>MATCH(Input!B89, AV[Name],0)</f>
        <v>1</v>
      </c>
      <c r="B88" s="31">
        <f>MATCH(Input!C89, EAC[Name],0)</f>
        <v>5</v>
      </c>
      <c r="C88" s="31">
        <f>MATCH(Input!D89,PR[Name],0)</f>
        <v>3</v>
      </c>
      <c r="D88" s="31">
        <f>MATCH(Input!E89, UI[Name],0)</f>
        <v>2</v>
      </c>
      <c r="E88" s="54">
        <f>MATCH(Input!G89,XCIA_Values[Name],0)</f>
        <v>1</v>
      </c>
      <c r="F88" s="55">
        <f>MATCH(Input!H89,XCIA_Values[Name],0)</f>
        <v>2</v>
      </c>
      <c r="G88" s="55">
        <f>MATCH(Input!I89,XCIA_Values[Name],0)</f>
        <v>1</v>
      </c>
      <c r="H88" s="26">
        <f>Input!Q89</f>
        <v>2.2999999999999998</v>
      </c>
    </row>
    <row r="89" spans="1:8" x14ac:dyDescent="0.25">
      <c r="A89" s="31">
        <f>MATCH(Input!B90, AV[Name],0)</f>
        <v>3</v>
      </c>
      <c r="B89" s="31">
        <f>MATCH(Input!C90, EAC[Name],0)</f>
        <v>2</v>
      </c>
      <c r="C89" s="31">
        <f>MATCH(Input!D90,PR[Name],0)</f>
        <v>2</v>
      </c>
      <c r="D89" s="31">
        <f>MATCH(Input!E90, UI[Name],0)</f>
        <v>1</v>
      </c>
      <c r="E89" s="54">
        <f>MATCH(Input!G90,XCIA_Values[Name],0)</f>
        <v>1</v>
      </c>
      <c r="F89" s="55">
        <f>MATCH(Input!H90,XCIA_Values[Name],0)</f>
        <v>1</v>
      </c>
      <c r="G89" s="55">
        <f>MATCH(Input!I90,XCIA_Values[Name],0)</f>
        <v>3</v>
      </c>
      <c r="H89" s="26">
        <f>Input!Q90</f>
        <v>4.2</v>
      </c>
    </row>
    <row r="90" spans="1:8" x14ac:dyDescent="0.25">
      <c r="A90" s="31">
        <f>MATCH(Input!B91, AV[Name],0)</f>
        <v>3</v>
      </c>
      <c r="B90" s="31">
        <f>MATCH(Input!C91, EAC[Name],0)</f>
        <v>1</v>
      </c>
      <c r="C90" s="31">
        <f>MATCH(Input!D91,PR[Name],0)</f>
        <v>3</v>
      </c>
      <c r="D90" s="31">
        <f>MATCH(Input!E91, UI[Name],0)</f>
        <v>2</v>
      </c>
      <c r="E90" s="54">
        <f>MATCH(Input!G91,XCIA_Values[Name],0)</f>
        <v>1</v>
      </c>
      <c r="F90" s="55">
        <f>MATCH(Input!H91,XCIA_Values[Name],0)</f>
        <v>2</v>
      </c>
      <c r="G90" s="55">
        <f>MATCH(Input!I91,XCIA_Values[Name],0)</f>
        <v>3</v>
      </c>
      <c r="H90" s="26">
        <f>Input!Q91</f>
        <v>4.3</v>
      </c>
    </row>
    <row r="91" spans="1:8" x14ac:dyDescent="0.25">
      <c r="A91" s="31">
        <f>MATCH(Input!B92, AV[Name],0)</f>
        <v>1</v>
      </c>
      <c r="B91" s="31">
        <f>MATCH(Input!C92, EAC[Name],0)</f>
        <v>1</v>
      </c>
      <c r="C91" s="31">
        <f>MATCH(Input!D92,PR[Name],0)</f>
        <v>3</v>
      </c>
      <c r="D91" s="31">
        <f>MATCH(Input!E92, UI[Name],0)</f>
        <v>2</v>
      </c>
      <c r="E91" s="54">
        <f>MATCH(Input!G92,XCIA_Values[Name],0)</f>
        <v>2</v>
      </c>
      <c r="F91" s="55">
        <f>MATCH(Input!H92,XCIA_Values[Name],0)</f>
        <v>2</v>
      </c>
      <c r="G91" s="55">
        <f>MATCH(Input!I92,XCIA_Values[Name],0)</f>
        <v>3</v>
      </c>
      <c r="H91" s="26">
        <f>Input!Q92</f>
        <v>6.2</v>
      </c>
    </row>
    <row r="92" spans="1:8" x14ac:dyDescent="0.25">
      <c r="A92" s="31">
        <f>MATCH(Input!B93, AV[Name],0)</f>
        <v>4</v>
      </c>
      <c r="B92" s="31">
        <f>MATCH(Input!C93, EAC[Name],0)</f>
        <v>2</v>
      </c>
      <c r="C92" s="31">
        <f>MATCH(Input!D93,PR[Name],0)</f>
        <v>1</v>
      </c>
      <c r="D92" s="31">
        <f>MATCH(Input!E93, UI[Name],0)</f>
        <v>2</v>
      </c>
      <c r="E92" s="54">
        <f>MATCH(Input!G93,XCIA_Values[Name],0)</f>
        <v>1</v>
      </c>
      <c r="F92" s="55">
        <f>MATCH(Input!H93,XCIA_Values[Name],0)</f>
        <v>3</v>
      </c>
      <c r="G92" s="55">
        <f>MATCH(Input!I93,XCIA_Values[Name],0)</f>
        <v>2</v>
      </c>
      <c r="H92" s="26">
        <f>Input!Q93</f>
        <v>5.0999999999999996</v>
      </c>
    </row>
    <row r="93" spans="1:8" x14ac:dyDescent="0.25">
      <c r="A93" s="31">
        <f>MATCH(Input!B94, AV[Name],0)</f>
        <v>1</v>
      </c>
      <c r="B93" s="31">
        <f>MATCH(Input!C94, EAC[Name],0)</f>
        <v>2</v>
      </c>
      <c r="C93" s="31">
        <f>MATCH(Input!D94,PR[Name],0)</f>
        <v>1</v>
      </c>
      <c r="D93" s="31">
        <f>MATCH(Input!E94, UI[Name],0)</f>
        <v>2</v>
      </c>
      <c r="E93" s="54">
        <f>MATCH(Input!G94,XCIA_Values[Name],0)</f>
        <v>1</v>
      </c>
      <c r="F93" s="55">
        <f>MATCH(Input!H94,XCIA_Values[Name],0)</f>
        <v>1</v>
      </c>
      <c r="G93" s="55">
        <f>MATCH(Input!I94,XCIA_Values[Name],0)</f>
        <v>3</v>
      </c>
      <c r="H93" s="26">
        <f>Input!Q94</f>
        <v>8.6</v>
      </c>
    </row>
    <row r="94" spans="1:8" x14ac:dyDescent="0.25">
      <c r="A94" s="31">
        <f>MATCH(Input!B95, AV[Name],0)</f>
        <v>3</v>
      </c>
      <c r="B94" s="31">
        <f>MATCH(Input!C95, EAC[Name],0)</f>
        <v>3</v>
      </c>
      <c r="C94" s="31">
        <f>MATCH(Input!D95,PR[Name],0)</f>
        <v>2</v>
      </c>
      <c r="D94" s="31">
        <f>MATCH(Input!E95, UI[Name],0)</f>
        <v>2</v>
      </c>
      <c r="E94" s="54">
        <f>MATCH(Input!G95,XCIA_Values[Name],0)</f>
        <v>3</v>
      </c>
      <c r="F94" s="55">
        <f>MATCH(Input!H95,XCIA_Values[Name],0)</f>
        <v>1</v>
      </c>
      <c r="G94" s="55">
        <f>MATCH(Input!I95,XCIA_Values[Name],0)</f>
        <v>3</v>
      </c>
      <c r="H94" s="26">
        <f>Input!Q95</f>
        <v>4.2</v>
      </c>
    </row>
    <row r="95" spans="1:8" x14ac:dyDescent="0.25">
      <c r="A95" s="31">
        <f>MATCH(Input!B96, AV[Name],0)</f>
        <v>4</v>
      </c>
      <c r="B95" s="31">
        <f>MATCH(Input!C96, EAC[Name],0)</f>
        <v>1</v>
      </c>
      <c r="C95" s="31">
        <f>MATCH(Input!D96,PR[Name],0)</f>
        <v>2</v>
      </c>
      <c r="D95" s="31">
        <f>MATCH(Input!E96, UI[Name],0)</f>
        <v>1</v>
      </c>
      <c r="E95" s="54">
        <f>MATCH(Input!G96,XCIA_Values[Name],0)</f>
        <v>3</v>
      </c>
      <c r="F95" s="55">
        <f>MATCH(Input!H96,XCIA_Values[Name],0)</f>
        <v>1</v>
      </c>
      <c r="G95" s="55">
        <f>MATCH(Input!I96,XCIA_Values[Name],0)</f>
        <v>1</v>
      </c>
      <c r="H95" s="26">
        <f>Input!Q96</f>
        <v>4.2</v>
      </c>
    </row>
    <row r="96" spans="1:8" x14ac:dyDescent="0.25">
      <c r="A96" s="31">
        <f>MATCH(Input!B97, AV[Name],0)</f>
        <v>4</v>
      </c>
      <c r="B96" s="31">
        <f>MATCH(Input!C97, EAC[Name],0)</f>
        <v>6</v>
      </c>
      <c r="C96" s="31">
        <f>MATCH(Input!D97,PR[Name],0)</f>
        <v>2</v>
      </c>
      <c r="D96" s="31">
        <f>MATCH(Input!E97, UI[Name],0)</f>
        <v>1</v>
      </c>
      <c r="E96" s="54">
        <f>MATCH(Input!G97,XCIA_Values[Name],0)</f>
        <v>3</v>
      </c>
      <c r="F96" s="55">
        <f>MATCH(Input!H97,XCIA_Values[Name],0)</f>
        <v>3</v>
      </c>
      <c r="G96" s="55">
        <f>MATCH(Input!I97,XCIA_Values[Name],0)</f>
        <v>2</v>
      </c>
      <c r="H96" s="26">
        <f>Input!Q97</f>
        <v>1</v>
      </c>
    </row>
    <row r="97" spans="1:8" x14ac:dyDescent="0.25">
      <c r="A97" s="31">
        <f>MATCH(Input!B98, AV[Name],0)</f>
        <v>3</v>
      </c>
      <c r="B97" s="31">
        <f>MATCH(Input!C98, EAC[Name],0)</f>
        <v>6</v>
      </c>
      <c r="C97" s="31">
        <f>MATCH(Input!D98,PR[Name],0)</f>
        <v>2</v>
      </c>
      <c r="D97" s="31">
        <f>MATCH(Input!E98, UI[Name],0)</f>
        <v>2</v>
      </c>
      <c r="E97" s="54">
        <f>MATCH(Input!G98,XCIA_Values[Name],0)</f>
        <v>2</v>
      </c>
      <c r="F97" s="55">
        <f>MATCH(Input!H98,XCIA_Values[Name],0)</f>
        <v>1</v>
      </c>
      <c r="G97" s="55">
        <f>MATCH(Input!I98,XCIA_Values[Name],0)</f>
        <v>1</v>
      </c>
      <c r="H97" s="26">
        <f>Input!Q98</f>
        <v>0.7</v>
      </c>
    </row>
    <row r="98" spans="1:8" x14ac:dyDescent="0.25">
      <c r="A98" s="31">
        <f>MATCH(Input!B99, AV[Name],0)</f>
        <v>3</v>
      </c>
      <c r="B98" s="31">
        <f>MATCH(Input!C99, EAC[Name],0)</f>
        <v>5</v>
      </c>
      <c r="C98" s="31">
        <f>MATCH(Input!D99,PR[Name],0)</f>
        <v>2</v>
      </c>
      <c r="D98" s="31">
        <f>MATCH(Input!E99, UI[Name],0)</f>
        <v>2</v>
      </c>
      <c r="E98" s="54">
        <f>MATCH(Input!G99,XCIA_Values[Name],0)</f>
        <v>2</v>
      </c>
      <c r="F98" s="55">
        <f>MATCH(Input!H99,XCIA_Values[Name],0)</f>
        <v>1</v>
      </c>
      <c r="G98" s="55">
        <f>MATCH(Input!I99,XCIA_Values[Name],0)</f>
        <v>3</v>
      </c>
      <c r="H98" s="26">
        <f>Input!Q99</f>
        <v>2</v>
      </c>
    </row>
    <row r="99" spans="1:8" x14ac:dyDescent="0.25">
      <c r="A99" s="31">
        <f>MATCH(Input!B100, AV[Name],0)</f>
        <v>3</v>
      </c>
      <c r="B99" s="31">
        <f>MATCH(Input!C100, EAC[Name],0)</f>
        <v>2</v>
      </c>
      <c r="C99" s="31">
        <f>MATCH(Input!D100,PR[Name],0)</f>
        <v>2</v>
      </c>
      <c r="D99" s="31">
        <f>MATCH(Input!E100, UI[Name],0)</f>
        <v>1</v>
      </c>
      <c r="E99" s="54">
        <f>MATCH(Input!G100,XCIA_Values[Name],0)</f>
        <v>1</v>
      </c>
      <c r="F99" s="55">
        <f>MATCH(Input!H100,XCIA_Values[Name],0)</f>
        <v>1</v>
      </c>
      <c r="G99" s="55">
        <f>MATCH(Input!I100,XCIA_Values[Name],0)</f>
        <v>2</v>
      </c>
      <c r="H99" s="26">
        <f>Input!Q100</f>
        <v>3.5</v>
      </c>
    </row>
    <row r="100" spans="1:8" x14ac:dyDescent="0.25">
      <c r="A100" s="31">
        <f>MATCH(Input!B101, AV[Name],0)</f>
        <v>2</v>
      </c>
      <c r="B100" s="31">
        <f>MATCH(Input!C101, EAC[Name],0)</f>
        <v>3</v>
      </c>
      <c r="C100" s="31">
        <f>MATCH(Input!D101,PR[Name],0)</f>
        <v>2</v>
      </c>
      <c r="D100" s="31">
        <f>MATCH(Input!E101, UI[Name],0)</f>
        <v>1</v>
      </c>
      <c r="E100" s="54">
        <f>MATCH(Input!G101,XCIA_Values[Name],0)</f>
        <v>3</v>
      </c>
      <c r="F100" s="55">
        <f>MATCH(Input!H101,XCIA_Values[Name],0)</f>
        <v>3</v>
      </c>
      <c r="G100" s="55">
        <f>MATCH(Input!I101,XCIA_Values[Name],0)</f>
        <v>3</v>
      </c>
      <c r="H100" s="26">
        <f>Input!Q101</f>
        <v>8</v>
      </c>
    </row>
    <row r="101" spans="1:8" x14ac:dyDescent="0.25">
      <c r="A101" s="31">
        <f>MATCH(Input!B102, AV[Name],0)</f>
        <v>1</v>
      </c>
      <c r="B101" s="31">
        <f>MATCH(Input!C102, EAC[Name],0)</f>
        <v>5</v>
      </c>
      <c r="C101" s="31">
        <f>MATCH(Input!D102,PR[Name],0)</f>
        <v>3</v>
      </c>
      <c r="D101" s="31">
        <f>MATCH(Input!E102, UI[Name],0)</f>
        <v>1</v>
      </c>
      <c r="E101" s="54">
        <f>MATCH(Input!G102,XCIA_Values[Name],0)</f>
        <v>3</v>
      </c>
      <c r="F101" s="55">
        <f>MATCH(Input!H102,XCIA_Values[Name],0)</f>
        <v>2</v>
      </c>
      <c r="G101" s="55">
        <f>MATCH(Input!I102,XCIA_Values[Name],0)</f>
        <v>3</v>
      </c>
      <c r="H101" s="26">
        <f>Input!Q102</f>
        <v>3.1</v>
      </c>
    </row>
    <row r="102" spans="1:8" x14ac:dyDescent="0.25">
      <c r="A102" s="31">
        <f>MATCH(Input!B103, AV[Name],0)</f>
        <v>3</v>
      </c>
      <c r="B102" s="31">
        <f>MATCH(Input!C103, EAC[Name],0)</f>
        <v>4</v>
      </c>
      <c r="C102" s="31">
        <f>MATCH(Input!D103,PR[Name],0)</f>
        <v>1</v>
      </c>
      <c r="D102" s="31">
        <f>MATCH(Input!E103, UI[Name],0)</f>
        <v>1</v>
      </c>
      <c r="E102" s="54">
        <f>MATCH(Input!G103,XCIA_Values[Name],0)</f>
        <v>2</v>
      </c>
      <c r="F102" s="55">
        <f>MATCH(Input!H103,XCIA_Values[Name],0)</f>
        <v>1</v>
      </c>
      <c r="G102" s="55">
        <f>MATCH(Input!I103,XCIA_Values[Name],0)</f>
        <v>2</v>
      </c>
      <c r="H102" s="26">
        <f>Input!Q103</f>
        <v>3.9</v>
      </c>
    </row>
    <row r="103" spans="1:8" x14ac:dyDescent="0.25">
      <c r="A103" s="31">
        <f>MATCH(Input!B104, AV[Name],0)</f>
        <v>2</v>
      </c>
      <c r="B103" s="31">
        <f>MATCH(Input!C104, EAC[Name],0)</f>
        <v>6</v>
      </c>
      <c r="C103" s="31">
        <f>MATCH(Input!D104,PR[Name],0)</f>
        <v>2</v>
      </c>
      <c r="D103" s="31">
        <f>MATCH(Input!E104, UI[Name],0)</f>
        <v>2</v>
      </c>
      <c r="E103" s="54">
        <f>MATCH(Input!G104,XCIA_Values[Name],0)</f>
        <v>2</v>
      </c>
      <c r="F103" s="55">
        <f>MATCH(Input!H104,XCIA_Values[Name],0)</f>
        <v>2</v>
      </c>
      <c r="G103" s="55">
        <f>MATCH(Input!I104,XCIA_Values[Name],0)</f>
        <v>3</v>
      </c>
      <c r="H103" s="26">
        <f>Input!Q104</f>
        <v>1.4</v>
      </c>
    </row>
    <row r="104" spans="1:8" x14ac:dyDescent="0.25">
      <c r="A104" s="31">
        <f>MATCH(Input!B105, AV[Name],0)</f>
        <v>1</v>
      </c>
      <c r="B104" s="31">
        <f>MATCH(Input!C105, EAC[Name],0)</f>
        <v>2</v>
      </c>
      <c r="C104" s="31">
        <f>MATCH(Input!D105,PR[Name],0)</f>
        <v>3</v>
      </c>
      <c r="D104" s="31">
        <f>MATCH(Input!E105, UI[Name],0)</f>
        <v>2</v>
      </c>
      <c r="E104" s="54">
        <f>MATCH(Input!G105,XCIA_Values[Name],0)</f>
        <v>2</v>
      </c>
      <c r="F104" s="55">
        <f>MATCH(Input!H105,XCIA_Values[Name],0)</f>
        <v>2</v>
      </c>
      <c r="G104" s="55">
        <f>MATCH(Input!I105,XCIA_Values[Name],0)</f>
        <v>3</v>
      </c>
      <c r="H104" s="26">
        <f>Input!Q105</f>
        <v>5.9</v>
      </c>
    </row>
    <row r="105" spans="1:8" x14ac:dyDescent="0.25">
      <c r="A105" s="31">
        <f>MATCH(Input!B106, AV[Name],0)</f>
        <v>4</v>
      </c>
      <c r="B105" s="31">
        <f>MATCH(Input!C106, EAC[Name],0)</f>
        <v>6</v>
      </c>
      <c r="C105" s="31">
        <f>MATCH(Input!D106,PR[Name],0)</f>
        <v>3</v>
      </c>
      <c r="D105" s="31">
        <f>MATCH(Input!E106, UI[Name],0)</f>
        <v>1</v>
      </c>
      <c r="E105" s="54">
        <f>MATCH(Input!G106,XCIA_Values[Name],0)</f>
        <v>1</v>
      </c>
      <c r="F105" s="55">
        <f>MATCH(Input!H106,XCIA_Values[Name],0)</f>
        <v>2</v>
      </c>
      <c r="G105" s="55">
        <f>MATCH(Input!I106,XCIA_Values[Name],0)</f>
        <v>3</v>
      </c>
      <c r="H105" s="26">
        <f>Input!Q106</f>
        <v>0.8</v>
      </c>
    </row>
    <row r="106" spans="1:8" x14ac:dyDescent="0.25">
      <c r="A106" s="31">
        <f>MATCH(Input!B107, AV[Name],0)</f>
        <v>3</v>
      </c>
      <c r="B106" s="31">
        <f>MATCH(Input!C107, EAC[Name],0)</f>
        <v>2</v>
      </c>
      <c r="C106" s="31">
        <f>MATCH(Input!D107,PR[Name],0)</f>
        <v>2</v>
      </c>
      <c r="D106" s="31">
        <f>MATCH(Input!E107, UI[Name],0)</f>
        <v>1</v>
      </c>
      <c r="E106" s="54">
        <f>MATCH(Input!G107,XCIA_Values[Name],0)</f>
        <v>2</v>
      </c>
      <c r="F106" s="55">
        <f>MATCH(Input!H107,XCIA_Values[Name],0)</f>
        <v>1</v>
      </c>
      <c r="G106" s="55">
        <f>MATCH(Input!I107,XCIA_Values[Name],0)</f>
        <v>1</v>
      </c>
      <c r="H106" s="26">
        <f>Input!Q107</f>
        <v>3.5</v>
      </c>
    </row>
    <row r="107" spans="1:8" x14ac:dyDescent="0.25">
      <c r="A107" s="31">
        <f>MATCH(Input!B108, AV[Name],0)</f>
        <v>2</v>
      </c>
      <c r="B107" s="31">
        <f>MATCH(Input!C108, EAC[Name],0)</f>
        <v>6</v>
      </c>
      <c r="C107" s="31">
        <f>MATCH(Input!D108,PR[Name],0)</f>
        <v>2</v>
      </c>
      <c r="D107" s="31">
        <f>MATCH(Input!E108, UI[Name],0)</f>
        <v>2</v>
      </c>
      <c r="E107" s="54">
        <f>MATCH(Input!G108,XCIA_Values[Name],0)</f>
        <v>3</v>
      </c>
      <c r="F107" s="55">
        <f>MATCH(Input!H108,XCIA_Values[Name],0)</f>
        <v>3</v>
      </c>
      <c r="G107" s="55">
        <f>MATCH(Input!I108,XCIA_Values[Name],0)</f>
        <v>3</v>
      </c>
      <c r="H107" s="26">
        <f>Input!Q108</f>
        <v>1.5</v>
      </c>
    </row>
    <row r="108" spans="1:8" x14ac:dyDescent="0.25">
      <c r="A108" s="31">
        <f>MATCH(Input!B109, AV[Name],0)</f>
        <v>1</v>
      </c>
      <c r="B108" s="31">
        <f>MATCH(Input!C109, EAC[Name],0)</f>
        <v>2</v>
      </c>
      <c r="C108" s="31">
        <f>MATCH(Input!D109,PR[Name],0)</f>
        <v>3</v>
      </c>
      <c r="D108" s="31">
        <f>MATCH(Input!E109, UI[Name],0)</f>
        <v>2</v>
      </c>
      <c r="E108" s="54">
        <f>MATCH(Input!G109,XCIA_Values[Name],0)</f>
        <v>2</v>
      </c>
      <c r="F108" s="55">
        <f>MATCH(Input!H109,XCIA_Values[Name],0)</f>
        <v>1</v>
      </c>
      <c r="G108" s="55">
        <f>MATCH(Input!I109,XCIA_Values[Name],0)</f>
        <v>3</v>
      </c>
      <c r="H108" s="26">
        <f>Input!Q109</f>
        <v>5</v>
      </c>
    </row>
    <row r="109" spans="1:8" x14ac:dyDescent="0.25">
      <c r="A109" s="31">
        <f>MATCH(Input!B110, AV[Name],0)</f>
        <v>1</v>
      </c>
      <c r="B109" s="31">
        <f>MATCH(Input!C110, EAC[Name],0)</f>
        <v>4</v>
      </c>
      <c r="C109" s="31">
        <f>MATCH(Input!D110,PR[Name],0)</f>
        <v>2</v>
      </c>
      <c r="D109" s="31">
        <f>MATCH(Input!E110, UI[Name],0)</f>
        <v>1</v>
      </c>
      <c r="E109" s="54">
        <f>MATCH(Input!G110,XCIA_Values[Name],0)</f>
        <v>2</v>
      </c>
      <c r="F109" s="55">
        <f>MATCH(Input!H110,XCIA_Values[Name],0)</f>
        <v>2</v>
      </c>
      <c r="G109" s="55">
        <f>MATCH(Input!I110,XCIA_Values[Name],0)</f>
        <v>1</v>
      </c>
      <c r="H109" s="26">
        <f>Input!Q110</f>
        <v>5.0999999999999996</v>
      </c>
    </row>
    <row r="110" spans="1:8" x14ac:dyDescent="0.25">
      <c r="A110" s="31">
        <f>MATCH(Input!B111, AV[Name],0)</f>
        <v>2</v>
      </c>
      <c r="B110" s="31">
        <f>MATCH(Input!C111, EAC[Name],0)</f>
        <v>4</v>
      </c>
      <c r="C110" s="31">
        <f>MATCH(Input!D111,PR[Name],0)</f>
        <v>3</v>
      </c>
      <c r="D110" s="31">
        <f>MATCH(Input!E111, UI[Name],0)</f>
        <v>2</v>
      </c>
      <c r="E110" s="54">
        <f>MATCH(Input!G111,XCIA_Values[Name],0)</f>
        <v>2</v>
      </c>
      <c r="F110" s="55">
        <f>MATCH(Input!H111,XCIA_Values[Name],0)</f>
        <v>1</v>
      </c>
      <c r="G110" s="55">
        <f>MATCH(Input!I111,XCIA_Values[Name],0)</f>
        <v>1</v>
      </c>
      <c r="H110" s="26">
        <f>Input!Q111</f>
        <v>2.7</v>
      </c>
    </row>
    <row r="111" spans="1:8" x14ac:dyDescent="0.25">
      <c r="A111" s="31">
        <f>MATCH(Input!B112, AV[Name],0)</f>
        <v>4</v>
      </c>
      <c r="B111" s="31">
        <f>MATCH(Input!C112, EAC[Name],0)</f>
        <v>1</v>
      </c>
      <c r="C111" s="31">
        <f>MATCH(Input!D112,PR[Name],0)</f>
        <v>1</v>
      </c>
      <c r="D111" s="31">
        <f>MATCH(Input!E112, UI[Name],0)</f>
        <v>2</v>
      </c>
      <c r="E111" s="54">
        <f>MATCH(Input!G112,XCIA_Values[Name],0)</f>
        <v>3</v>
      </c>
      <c r="F111" s="55">
        <f>MATCH(Input!H112,XCIA_Values[Name],0)</f>
        <v>2</v>
      </c>
      <c r="G111" s="55">
        <f>MATCH(Input!I112,XCIA_Values[Name],0)</f>
        <v>1</v>
      </c>
      <c r="H111" s="26">
        <f>Input!Q112</f>
        <v>5.5</v>
      </c>
    </row>
    <row r="112" spans="1:8" x14ac:dyDescent="0.25">
      <c r="A112" s="31">
        <f>MATCH(Input!B113, AV[Name],0)</f>
        <v>2</v>
      </c>
      <c r="B112" s="31">
        <f>MATCH(Input!C113, EAC[Name],0)</f>
        <v>3</v>
      </c>
      <c r="C112" s="31">
        <f>MATCH(Input!D113,PR[Name],0)</f>
        <v>2</v>
      </c>
      <c r="D112" s="31">
        <f>MATCH(Input!E113, UI[Name],0)</f>
        <v>1</v>
      </c>
      <c r="E112" s="54">
        <f>MATCH(Input!G113,XCIA_Values[Name],0)</f>
        <v>1</v>
      </c>
      <c r="F112" s="55">
        <f>MATCH(Input!H113,XCIA_Values[Name],0)</f>
        <v>1</v>
      </c>
      <c r="G112" s="55">
        <f>MATCH(Input!I113,XCIA_Values[Name],0)</f>
        <v>2</v>
      </c>
      <c r="H112" s="26">
        <f>Input!Q113</f>
        <v>3.9</v>
      </c>
    </row>
    <row r="113" spans="1:8" x14ac:dyDescent="0.25">
      <c r="A113" s="31">
        <f>MATCH(Input!B114, AV[Name],0)</f>
        <v>3</v>
      </c>
      <c r="B113" s="31">
        <f>MATCH(Input!C114, EAC[Name],0)</f>
        <v>3</v>
      </c>
      <c r="C113" s="31">
        <f>MATCH(Input!D114,PR[Name],0)</f>
        <v>3</v>
      </c>
      <c r="D113" s="31">
        <f>MATCH(Input!E114, UI[Name],0)</f>
        <v>1</v>
      </c>
      <c r="E113" s="54">
        <f>MATCH(Input!G114,XCIA_Values[Name],0)</f>
        <v>2</v>
      </c>
      <c r="F113" s="55">
        <f>MATCH(Input!H114,XCIA_Values[Name],0)</f>
        <v>3</v>
      </c>
      <c r="G113" s="55">
        <f>MATCH(Input!I114,XCIA_Values[Name],0)</f>
        <v>2</v>
      </c>
      <c r="H113" s="26">
        <f>Input!Q114</f>
        <v>4.5</v>
      </c>
    </row>
    <row r="114" spans="1:8" x14ac:dyDescent="0.25">
      <c r="A114" s="31">
        <f>MATCH(Input!B115, AV[Name],0)</f>
        <v>4</v>
      </c>
      <c r="B114" s="31">
        <f>MATCH(Input!C115, EAC[Name],0)</f>
        <v>4</v>
      </c>
      <c r="C114" s="31">
        <f>MATCH(Input!D115,PR[Name],0)</f>
        <v>3</v>
      </c>
      <c r="D114" s="31">
        <f>MATCH(Input!E115, UI[Name],0)</f>
        <v>1</v>
      </c>
      <c r="E114" s="54">
        <f>MATCH(Input!G115,XCIA_Values[Name],0)</f>
        <v>2</v>
      </c>
      <c r="F114" s="55">
        <f>MATCH(Input!H115,XCIA_Values[Name],0)</f>
        <v>3</v>
      </c>
      <c r="G114" s="55">
        <f>MATCH(Input!I115,XCIA_Values[Name],0)</f>
        <v>3</v>
      </c>
      <c r="H114" s="26">
        <f>Input!Q115</f>
        <v>2.2999999999999998</v>
      </c>
    </row>
    <row r="115" spans="1:8" x14ac:dyDescent="0.25">
      <c r="A115" s="31">
        <f>MATCH(Input!B116, AV[Name],0)</f>
        <v>3</v>
      </c>
      <c r="B115" s="31">
        <f>MATCH(Input!C116, EAC[Name],0)</f>
        <v>3</v>
      </c>
      <c r="C115" s="31">
        <f>MATCH(Input!D116,PR[Name],0)</f>
        <v>1</v>
      </c>
      <c r="D115" s="31">
        <f>MATCH(Input!E116, UI[Name],0)</f>
        <v>1</v>
      </c>
      <c r="E115" s="54">
        <f>MATCH(Input!G116,XCIA_Values[Name],0)</f>
        <v>1</v>
      </c>
      <c r="F115" s="55">
        <f>MATCH(Input!H116,XCIA_Values[Name],0)</f>
        <v>1</v>
      </c>
      <c r="G115" s="55">
        <f>MATCH(Input!I116,XCIA_Values[Name],0)</f>
        <v>1</v>
      </c>
      <c r="H115" s="26">
        <f>Input!Q116</f>
        <v>0</v>
      </c>
    </row>
    <row r="116" spans="1:8" x14ac:dyDescent="0.25">
      <c r="A116" s="31">
        <f>MATCH(Input!B117, AV[Name],0)</f>
        <v>1</v>
      </c>
      <c r="B116" s="31">
        <f>MATCH(Input!C117, EAC[Name],0)</f>
        <v>1</v>
      </c>
      <c r="C116" s="31">
        <f>MATCH(Input!D117,PR[Name],0)</f>
        <v>3</v>
      </c>
      <c r="D116" s="31">
        <f>MATCH(Input!E117, UI[Name],0)</f>
        <v>2</v>
      </c>
      <c r="E116" s="54">
        <f>MATCH(Input!G117,XCIA_Values[Name],0)</f>
        <v>3</v>
      </c>
      <c r="F116" s="55">
        <f>MATCH(Input!H117,XCIA_Values[Name],0)</f>
        <v>3</v>
      </c>
      <c r="G116" s="55">
        <f>MATCH(Input!I117,XCIA_Values[Name],0)</f>
        <v>2</v>
      </c>
      <c r="H116" s="26">
        <f>Input!Q117</f>
        <v>7</v>
      </c>
    </row>
    <row r="117" spans="1:8" x14ac:dyDescent="0.25">
      <c r="A117" s="31">
        <f>MATCH(Input!B118, AV[Name],0)</f>
        <v>3</v>
      </c>
      <c r="B117" s="31">
        <f>MATCH(Input!C118, EAC[Name],0)</f>
        <v>1</v>
      </c>
      <c r="C117" s="31">
        <f>MATCH(Input!D118,PR[Name],0)</f>
        <v>3</v>
      </c>
      <c r="D117" s="31">
        <f>MATCH(Input!E118, UI[Name],0)</f>
        <v>1</v>
      </c>
      <c r="E117" s="54">
        <f>MATCH(Input!G118,XCIA_Values[Name],0)</f>
        <v>1</v>
      </c>
      <c r="F117" s="55">
        <f>MATCH(Input!H118,XCIA_Values[Name],0)</f>
        <v>1</v>
      </c>
      <c r="G117" s="55">
        <f>MATCH(Input!I118,XCIA_Values[Name],0)</f>
        <v>2</v>
      </c>
      <c r="H117" s="26">
        <f>Input!Q118</f>
        <v>2.9</v>
      </c>
    </row>
    <row r="118" spans="1:8" x14ac:dyDescent="0.25">
      <c r="A118" s="31">
        <f>MATCH(Input!B119, AV[Name],0)</f>
        <v>4</v>
      </c>
      <c r="B118" s="31">
        <f>MATCH(Input!C119, EAC[Name],0)</f>
        <v>3</v>
      </c>
      <c r="C118" s="31">
        <f>MATCH(Input!D119,PR[Name],0)</f>
        <v>3</v>
      </c>
      <c r="D118" s="31">
        <f>MATCH(Input!E119, UI[Name],0)</f>
        <v>1</v>
      </c>
      <c r="E118" s="54">
        <f>MATCH(Input!G119,XCIA_Values[Name],0)</f>
        <v>3</v>
      </c>
      <c r="F118" s="55">
        <f>MATCH(Input!H119,XCIA_Values[Name],0)</f>
        <v>3</v>
      </c>
      <c r="G118" s="55">
        <f>MATCH(Input!I119,XCIA_Values[Name],0)</f>
        <v>3</v>
      </c>
      <c r="H118" s="26">
        <f>Input!Q119</f>
        <v>4.5999999999999996</v>
      </c>
    </row>
    <row r="119" spans="1:8" x14ac:dyDescent="0.25">
      <c r="A119" s="31">
        <f>MATCH(Input!B120, AV[Name],0)</f>
        <v>2</v>
      </c>
      <c r="B119" s="31">
        <f>MATCH(Input!C120, EAC[Name],0)</f>
        <v>3</v>
      </c>
      <c r="C119" s="31">
        <f>MATCH(Input!D120,PR[Name],0)</f>
        <v>1</v>
      </c>
      <c r="D119" s="31">
        <f>MATCH(Input!E120, UI[Name],0)</f>
        <v>2</v>
      </c>
      <c r="E119" s="54">
        <f>MATCH(Input!G120,XCIA_Values[Name],0)</f>
        <v>1</v>
      </c>
      <c r="F119" s="55">
        <f>MATCH(Input!H120,XCIA_Values[Name],0)</f>
        <v>1</v>
      </c>
      <c r="G119" s="55">
        <f>MATCH(Input!I120,XCIA_Values[Name],0)</f>
        <v>1</v>
      </c>
      <c r="H119" s="26">
        <f>Input!Q120</f>
        <v>0</v>
      </c>
    </row>
    <row r="120" spans="1:8" x14ac:dyDescent="0.25">
      <c r="A120" s="31">
        <f>MATCH(Input!B121, AV[Name],0)</f>
        <v>3</v>
      </c>
      <c r="B120" s="31">
        <f>MATCH(Input!C121, EAC[Name],0)</f>
        <v>1</v>
      </c>
      <c r="C120" s="31">
        <f>MATCH(Input!D121,PR[Name],0)</f>
        <v>2</v>
      </c>
      <c r="D120" s="31">
        <f>MATCH(Input!E121, UI[Name],0)</f>
        <v>1</v>
      </c>
      <c r="E120" s="54">
        <f>MATCH(Input!G121,XCIA_Values[Name],0)</f>
        <v>2</v>
      </c>
      <c r="F120" s="55">
        <f>MATCH(Input!H121,XCIA_Values[Name],0)</f>
        <v>2</v>
      </c>
      <c r="G120" s="55">
        <f>MATCH(Input!I121,XCIA_Values[Name],0)</f>
        <v>2</v>
      </c>
      <c r="H120" s="26">
        <f>Input!Q121</f>
        <v>5.3</v>
      </c>
    </row>
    <row r="121" spans="1:8" x14ac:dyDescent="0.25">
      <c r="A121" s="31">
        <f>MATCH(Input!B122, AV[Name],0)</f>
        <v>2</v>
      </c>
      <c r="B121" s="31">
        <f>MATCH(Input!C122, EAC[Name],0)</f>
        <v>1</v>
      </c>
      <c r="C121" s="31">
        <f>MATCH(Input!D122,PR[Name],0)</f>
        <v>1</v>
      </c>
      <c r="D121" s="31">
        <f>MATCH(Input!E122, UI[Name],0)</f>
        <v>2</v>
      </c>
      <c r="E121" s="54">
        <f>MATCH(Input!G122,XCIA_Values[Name],0)</f>
        <v>3</v>
      </c>
      <c r="F121" s="55">
        <f>MATCH(Input!H122,XCIA_Values[Name],0)</f>
        <v>2</v>
      </c>
      <c r="G121" s="55">
        <f>MATCH(Input!I122,XCIA_Values[Name],0)</f>
        <v>2</v>
      </c>
      <c r="H121" s="26">
        <f>Input!Q122</f>
        <v>9.1</v>
      </c>
    </row>
    <row r="122" spans="1:8" x14ac:dyDescent="0.25">
      <c r="A122" s="31">
        <f>MATCH(Input!B123, AV[Name],0)</f>
        <v>2</v>
      </c>
      <c r="B122" s="31">
        <f>MATCH(Input!C123, EAC[Name],0)</f>
        <v>5</v>
      </c>
      <c r="C122" s="31">
        <f>MATCH(Input!D123,PR[Name],0)</f>
        <v>1</v>
      </c>
      <c r="D122" s="31">
        <f>MATCH(Input!E123, UI[Name],0)</f>
        <v>1</v>
      </c>
      <c r="E122" s="54">
        <f>MATCH(Input!G123,XCIA_Values[Name],0)</f>
        <v>2</v>
      </c>
      <c r="F122" s="55">
        <f>MATCH(Input!H123,XCIA_Values[Name],0)</f>
        <v>2</v>
      </c>
      <c r="G122" s="55">
        <f>MATCH(Input!I123,XCIA_Values[Name],0)</f>
        <v>1</v>
      </c>
      <c r="H122" s="26">
        <f>Input!Q123</f>
        <v>2.8</v>
      </c>
    </row>
    <row r="123" spans="1:8" x14ac:dyDescent="0.25">
      <c r="A123" s="31">
        <f>MATCH(Input!B124, AV[Name],0)</f>
        <v>2</v>
      </c>
      <c r="B123" s="31">
        <f>MATCH(Input!C124, EAC[Name],0)</f>
        <v>1</v>
      </c>
      <c r="C123" s="31">
        <f>MATCH(Input!D124,PR[Name],0)</f>
        <v>2</v>
      </c>
      <c r="D123" s="31">
        <f>MATCH(Input!E124, UI[Name],0)</f>
        <v>1</v>
      </c>
      <c r="E123" s="54">
        <f>MATCH(Input!G124,XCIA_Values[Name],0)</f>
        <v>3</v>
      </c>
      <c r="F123" s="55">
        <f>MATCH(Input!H124,XCIA_Values[Name],0)</f>
        <v>3</v>
      </c>
      <c r="G123" s="55">
        <f>MATCH(Input!I124,XCIA_Values[Name],0)</f>
        <v>3</v>
      </c>
      <c r="H123" s="26">
        <f>Input!Q124</f>
        <v>7.6</v>
      </c>
    </row>
    <row r="124" spans="1:8" x14ac:dyDescent="0.25">
      <c r="A124" s="31">
        <f>MATCH(Input!B125, AV[Name],0)</f>
        <v>4</v>
      </c>
      <c r="B124" s="31">
        <f>MATCH(Input!C125, EAC[Name],0)</f>
        <v>5</v>
      </c>
      <c r="C124" s="31">
        <f>MATCH(Input!D125,PR[Name],0)</f>
        <v>1</v>
      </c>
      <c r="D124" s="31">
        <f>MATCH(Input!E125, UI[Name],0)</f>
        <v>1</v>
      </c>
      <c r="E124" s="54">
        <f>MATCH(Input!G125,XCIA_Values[Name],0)</f>
        <v>2</v>
      </c>
      <c r="F124" s="55">
        <f>MATCH(Input!H125,XCIA_Values[Name],0)</f>
        <v>3</v>
      </c>
      <c r="G124" s="55">
        <f>MATCH(Input!I125,XCIA_Values[Name],0)</f>
        <v>2</v>
      </c>
      <c r="H124" s="26">
        <f>Input!Q125</f>
        <v>2.1</v>
      </c>
    </row>
    <row r="125" spans="1:8" x14ac:dyDescent="0.25">
      <c r="A125" s="31">
        <f>MATCH(Input!B126, AV[Name],0)</f>
        <v>2</v>
      </c>
      <c r="B125" s="31">
        <f>MATCH(Input!C126, EAC[Name],0)</f>
        <v>6</v>
      </c>
      <c r="C125" s="31">
        <f>MATCH(Input!D126,PR[Name],0)</f>
        <v>1</v>
      </c>
      <c r="D125" s="31">
        <f>MATCH(Input!E126, UI[Name],0)</f>
        <v>2</v>
      </c>
      <c r="E125" s="54">
        <f>MATCH(Input!G126,XCIA_Values[Name],0)</f>
        <v>1</v>
      </c>
      <c r="F125" s="55">
        <f>MATCH(Input!H126,XCIA_Values[Name],0)</f>
        <v>3</v>
      </c>
      <c r="G125" s="55">
        <f>MATCH(Input!I126,XCIA_Values[Name],0)</f>
        <v>2</v>
      </c>
      <c r="H125" s="26">
        <f>Input!Q126</f>
        <v>1.5</v>
      </c>
    </row>
    <row r="126" spans="1:8" x14ac:dyDescent="0.25">
      <c r="A126" s="31">
        <f>MATCH(Input!B127, AV[Name],0)</f>
        <v>2</v>
      </c>
      <c r="B126" s="31">
        <f>MATCH(Input!C127, EAC[Name],0)</f>
        <v>4</v>
      </c>
      <c r="C126" s="31">
        <f>MATCH(Input!D127,PR[Name],0)</f>
        <v>1</v>
      </c>
      <c r="D126" s="31">
        <f>MATCH(Input!E127, UI[Name],0)</f>
        <v>1</v>
      </c>
      <c r="E126" s="54">
        <f>MATCH(Input!G127,XCIA_Values[Name],0)</f>
        <v>1</v>
      </c>
      <c r="F126" s="55">
        <f>MATCH(Input!H127,XCIA_Values[Name],0)</f>
        <v>1</v>
      </c>
      <c r="G126" s="55">
        <f>MATCH(Input!I127,XCIA_Values[Name],0)</f>
        <v>2</v>
      </c>
      <c r="H126" s="26">
        <f>Input!Q127</f>
        <v>5.5</v>
      </c>
    </row>
    <row r="127" spans="1:8" x14ac:dyDescent="0.25">
      <c r="A127" s="31">
        <f>MATCH(Input!B128, AV[Name],0)</f>
        <v>3</v>
      </c>
      <c r="B127" s="31">
        <f>MATCH(Input!C128, EAC[Name],0)</f>
        <v>2</v>
      </c>
      <c r="C127" s="31">
        <f>MATCH(Input!D128,PR[Name],0)</f>
        <v>1</v>
      </c>
      <c r="D127" s="31">
        <f>MATCH(Input!E128, UI[Name],0)</f>
        <v>2</v>
      </c>
      <c r="E127" s="54">
        <f>MATCH(Input!G128,XCIA_Values[Name],0)</f>
        <v>2</v>
      </c>
      <c r="F127" s="55">
        <f>MATCH(Input!H128,XCIA_Values[Name],0)</f>
        <v>1</v>
      </c>
      <c r="G127" s="55">
        <f>MATCH(Input!I128,XCIA_Values[Name],0)</f>
        <v>3</v>
      </c>
      <c r="H127" s="26">
        <f>Input!Q128</f>
        <v>6</v>
      </c>
    </row>
    <row r="128" spans="1:8" x14ac:dyDescent="0.25">
      <c r="A128" s="31">
        <f>MATCH(Input!B129, AV[Name],0)</f>
        <v>2</v>
      </c>
      <c r="B128" s="31">
        <f>MATCH(Input!C129, EAC[Name],0)</f>
        <v>4</v>
      </c>
      <c r="C128" s="31">
        <f>MATCH(Input!D129,PR[Name],0)</f>
        <v>1</v>
      </c>
      <c r="D128" s="31">
        <f>MATCH(Input!E129, UI[Name],0)</f>
        <v>1</v>
      </c>
      <c r="E128" s="54">
        <f>MATCH(Input!G129,XCIA_Values[Name],0)</f>
        <v>1</v>
      </c>
      <c r="F128" s="55">
        <f>MATCH(Input!H129,XCIA_Values[Name],0)</f>
        <v>2</v>
      </c>
      <c r="G128" s="55">
        <f>MATCH(Input!I129,XCIA_Values[Name],0)</f>
        <v>1</v>
      </c>
      <c r="H128" s="26">
        <f>Input!Q129</f>
        <v>6.3</v>
      </c>
    </row>
    <row r="129" spans="1:8" x14ac:dyDescent="0.25">
      <c r="A129" s="31">
        <f>MATCH(Input!B130, AV[Name],0)</f>
        <v>2</v>
      </c>
      <c r="B129" s="31">
        <f>MATCH(Input!C130, EAC[Name],0)</f>
        <v>6</v>
      </c>
      <c r="C129" s="31">
        <f>MATCH(Input!D130,PR[Name],0)</f>
        <v>3</v>
      </c>
      <c r="D129" s="31">
        <f>MATCH(Input!E130, UI[Name],0)</f>
        <v>2</v>
      </c>
      <c r="E129" s="54">
        <f>MATCH(Input!G130,XCIA_Values[Name],0)</f>
        <v>2</v>
      </c>
      <c r="F129" s="55">
        <f>MATCH(Input!H130,XCIA_Values[Name],0)</f>
        <v>3</v>
      </c>
      <c r="G129" s="55">
        <f>MATCH(Input!I130,XCIA_Values[Name],0)</f>
        <v>2</v>
      </c>
      <c r="H129" s="26">
        <f>Input!Q130</f>
        <v>1.3</v>
      </c>
    </row>
    <row r="130" spans="1:8" x14ac:dyDescent="0.25">
      <c r="A130" s="31">
        <f>MATCH(Input!B131, AV[Name],0)</f>
        <v>4</v>
      </c>
      <c r="B130" s="31">
        <f>MATCH(Input!C131, EAC[Name],0)</f>
        <v>2</v>
      </c>
      <c r="C130" s="31">
        <f>MATCH(Input!D131,PR[Name],0)</f>
        <v>3</v>
      </c>
      <c r="D130" s="31">
        <f>MATCH(Input!E131, UI[Name],0)</f>
        <v>1</v>
      </c>
      <c r="E130" s="54">
        <f>MATCH(Input!G131,XCIA_Values[Name],0)</f>
        <v>3</v>
      </c>
      <c r="F130" s="55">
        <f>MATCH(Input!H131,XCIA_Values[Name],0)</f>
        <v>3</v>
      </c>
      <c r="G130" s="55">
        <f>MATCH(Input!I131,XCIA_Values[Name],0)</f>
        <v>3</v>
      </c>
      <c r="H130" s="26">
        <f>Input!Q131</f>
        <v>4.4000000000000004</v>
      </c>
    </row>
    <row r="131" spans="1:8" x14ac:dyDescent="0.25">
      <c r="A131" s="31">
        <f>MATCH(Input!B132, AV[Name],0)</f>
        <v>2</v>
      </c>
      <c r="B131" s="31">
        <f>MATCH(Input!C132, EAC[Name],0)</f>
        <v>4</v>
      </c>
      <c r="C131" s="31">
        <f>MATCH(Input!D132,PR[Name],0)</f>
        <v>2</v>
      </c>
      <c r="D131" s="31">
        <f>MATCH(Input!E132, UI[Name],0)</f>
        <v>1</v>
      </c>
      <c r="E131" s="54">
        <f>MATCH(Input!G132,XCIA_Values[Name],0)</f>
        <v>2</v>
      </c>
      <c r="F131" s="55">
        <f>MATCH(Input!H132,XCIA_Values[Name],0)</f>
        <v>2</v>
      </c>
      <c r="G131" s="55">
        <f>MATCH(Input!I132,XCIA_Values[Name],0)</f>
        <v>1</v>
      </c>
      <c r="H131" s="26">
        <f>Input!Q132</f>
        <v>4</v>
      </c>
    </row>
    <row r="132" spans="1:8" x14ac:dyDescent="0.25">
      <c r="A132" s="31">
        <f>MATCH(Input!B133, AV[Name],0)</f>
        <v>1</v>
      </c>
      <c r="B132" s="31">
        <f>MATCH(Input!C133, EAC[Name],0)</f>
        <v>5</v>
      </c>
      <c r="C132" s="31">
        <f>MATCH(Input!D133,PR[Name],0)</f>
        <v>3</v>
      </c>
      <c r="D132" s="31">
        <f>MATCH(Input!E133, UI[Name],0)</f>
        <v>1</v>
      </c>
      <c r="E132" s="54">
        <f>MATCH(Input!G133,XCIA_Values[Name],0)</f>
        <v>1</v>
      </c>
      <c r="F132" s="55">
        <f>MATCH(Input!H133,XCIA_Values[Name],0)</f>
        <v>3</v>
      </c>
      <c r="G132" s="55">
        <f>MATCH(Input!I133,XCIA_Values[Name],0)</f>
        <v>3</v>
      </c>
      <c r="H132" s="26">
        <f>Input!Q133</f>
        <v>2.7</v>
      </c>
    </row>
    <row r="133" spans="1:8" x14ac:dyDescent="0.25">
      <c r="A133" s="31">
        <f>MATCH(Input!B134, AV[Name],0)</f>
        <v>3</v>
      </c>
      <c r="B133" s="31">
        <f>MATCH(Input!C134, EAC[Name],0)</f>
        <v>4</v>
      </c>
      <c r="C133" s="31">
        <f>MATCH(Input!D134,PR[Name],0)</f>
        <v>3</v>
      </c>
      <c r="D133" s="31">
        <f>MATCH(Input!E134, UI[Name],0)</f>
        <v>1</v>
      </c>
      <c r="E133" s="54">
        <f>MATCH(Input!G134,XCIA_Values[Name],0)</f>
        <v>3</v>
      </c>
      <c r="F133" s="55">
        <f>MATCH(Input!H134,XCIA_Values[Name],0)</f>
        <v>3</v>
      </c>
      <c r="G133" s="55">
        <f>MATCH(Input!I134,XCIA_Values[Name],0)</f>
        <v>2</v>
      </c>
      <c r="H133" s="26">
        <f>Input!Q134</f>
        <v>3.8</v>
      </c>
    </row>
    <row r="134" spans="1:8" x14ac:dyDescent="0.25">
      <c r="A134" s="31">
        <f>MATCH(Input!B135, AV[Name],0)</f>
        <v>2</v>
      </c>
      <c r="B134" s="31">
        <f>MATCH(Input!C135, EAC[Name],0)</f>
        <v>6</v>
      </c>
      <c r="C134" s="31">
        <f>MATCH(Input!D135,PR[Name],0)</f>
        <v>3</v>
      </c>
      <c r="D134" s="31">
        <f>MATCH(Input!E135, UI[Name],0)</f>
        <v>2</v>
      </c>
      <c r="E134" s="54">
        <f>MATCH(Input!G135,XCIA_Values[Name],0)</f>
        <v>2</v>
      </c>
      <c r="F134" s="55">
        <f>MATCH(Input!H135,XCIA_Values[Name],0)</f>
        <v>2</v>
      </c>
      <c r="G134" s="55">
        <f>MATCH(Input!I135,XCIA_Values[Name],0)</f>
        <v>3</v>
      </c>
      <c r="H134" s="26">
        <f>Input!Q135</f>
        <v>1.3</v>
      </c>
    </row>
    <row r="135" spans="1:8" x14ac:dyDescent="0.25">
      <c r="A135" s="31">
        <f>MATCH(Input!B136, AV[Name],0)</f>
        <v>1</v>
      </c>
      <c r="B135" s="31">
        <f>MATCH(Input!C136, EAC[Name],0)</f>
        <v>6</v>
      </c>
      <c r="C135" s="31">
        <f>MATCH(Input!D136,PR[Name],0)</f>
        <v>3</v>
      </c>
      <c r="D135" s="31">
        <f>MATCH(Input!E136, UI[Name],0)</f>
        <v>1</v>
      </c>
      <c r="E135" s="54">
        <f>MATCH(Input!G136,XCIA_Values[Name],0)</f>
        <v>3</v>
      </c>
      <c r="F135" s="55">
        <f>MATCH(Input!H136,XCIA_Values[Name],0)</f>
        <v>3</v>
      </c>
      <c r="G135" s="55">
        <f>MATCH(Input!I136,XCIA_Values[Name],0)</f>
        <v>1</v>
      </c>
      <c r="H135" s="26">
        <f>Input!Q136</f>
        <v>1.7</v>
      </c>
    </row>
    <row r="136" spans="1:8" x14ac:dyDescent="0.25">
      <c r="A136" s="31">
        <f>MATCH(Input!B137, AV[Name],0)</f>
        <v>1</v>
      </c>
      <c r="B136" s="31">
        <f>MATCH(Input!C137, EAC[Name],0)</f>
        <v>4</v>
      </c>
      <c r="C136" s="31">
        <f>MATCH(Input!D137,PR[Name],0)</f>
        <v>1</v>
      </c>
      <c r="D136" s="31">
        <f>MATCH(Input!E137, UI[Name],0)</f>
        <v>2</v>
      </c>
      <c r="E136" s="54">
        <f>MATCH(Input!G137,XCIA_Values[Name],0)</f>
        <v>3</v>
      </c>
      <c r="F136" s="55">
        <f>MATCH(Input!H137,XCIA_Values[Name],0)</f>
        <v>2</v>
      </c>
      <c r="G136" s="55">
        <f>MATCH(Input!I137,XCIA_Values[Name],0)</f>
        <v>1</v>
      </c>
      <c r="H136" s="26">
        <f>Input!Q137</f>
        <v>5.2</v>
      </c>
    </row>
    <row r="137" spans="1:8" x14ac:dyDescent="0.25">
      <c r="A137" s="31">
        <f>MATCH(Input!B138, AV[Name],0)</f>
        <v>1</v>
      </c>
      <c r="B137" s="31">
        <f>MATCH(Input!C138, EAC[Name],0)</f>
        <v>1</v>
      </c>
      <c r="C137" s="31">
        <f>MATCH(Input!D138,PR[Name],0)</f>
        <v>3</v>
      </c>
      <c r="D137" s="31">
        <f>MATCH(Input!E138, UI[Name],0)</f>
        <v>2</v>
      </c>
      <c r="E137" s="54">
        <f>MATCH(Input!G138,XCIA_Values[Name],0)</f>
        <v>1</v>
      </c>
      <c r="F137" s="55">
        <f>MATCH(Input!H138,XCIA_Values[Name],0)</f>
        <v>3</v>
      </c>
      <c r="G137" s="55">
        <f>MATCH(Input!I138,XCIA_Values[Name],0)</f>
        <v>1</v>
      </c>
      <c r="H137" s="26">
        <f>Input!Q138</f>
        <v>4.4000000000000004</v>
      </c>
    </row>
    <row r="138" spans="1:8" x14ac:dyDescent="0.25">
      <c r="A138" s="31">
        <f>MATCH(Input!B139, AV[Name],0)</f>
        <v>3</v>
      </c>
      <c r="B138" s="31">
        <f>MATCH(Input!C139, EAC[Name],0)</f>
        <v>1</v>
      </c>
      <c r="C138" s="31">
        <f>MATCH(Input!D139,PR[Name],0)</f>
        <v>1</v>
      </c>
      <c r="D138" s="31">
        <f>MATCH(Input!E139, UI[Name],0)</f>
        <v>2</v>
      </c>
      <c r="E138" s="54">
        <f>MATCH(Input!G139,XCIA_Values[Name],0)</f>
        <v>1</v>
      </c>
      <c r="F138" s="55">
        <f>MATCH(Input!H139,XCIA_Values[Name],0)</f>
        <v>2</v>
      </c>
      <c r="G138" s="55">
        <f>MATCH(Input!I139,XCIA_Values[Name],0)</f>
        <v>3</v>
      </c>
      <c r="H138" s="26">
        <f>Input!Q139</f>
        <v>6.8</v>
      </c>
    </row>
    <row r="139" spans="1:8" x14ac:dyDescent="0.25">
      <c r="A139" s="31">
        <f>MATCH(Input!B140, AV[Name],0)</f>
        <v>4</v>
      </c>
      <c r="B139" s="31">
        <f>MATCH(Input!C140, EAC[Name],0)</f>
        <v>3</v>
      </c>
      <c r="C139" s="31">
        <f>MATCH(Input!D140,PR[Name],0)</f>
        <v>2</v>
      </c>
      <c r="D139" s="31">
        <f>MATCH(Input!E140, UI[Name],0)</f>
        <v>2</v>
      </c>
      <c r="E139" s="54">
        <f>MATCH(Input!G140,XCIA_Values[Name],0)</f>
        <v>3</v>
      </c>
      <c r="F139" s="55">
        <f>MATCH(Input!H140,XCIA_Values[Name],0)</f>
        <v>2</v>
      </c>
      <c r="G139" s="55">
        <f>MATCH(Input!I140,XCIA_Values[Name],0)</f>
        <v>3</v>
      </c>
      <c r="H139" s="26">
        <f>Input!Q140</f>
        <v>4.0999999999999996</v>
      </c>
    </row>
    <row r="140" spans="1:8" x14ac:dyDescent="0.25">
      <c r="A140" s="31">
        <f>MATCH(Input!B141, AV[Name],0)</f>
        <v>1</v>
      </c>
      <c r="B140" s="31">
        <f>MATCH(Input!C141, EAC[Name],0)</f>
        <v>4</v>
      </c>
      <c r="C140" s="31">
        <f>MATCH(Input!D141,PR[Name],0)</f>
        <v>2</v>
      </c>
      <c r="D140" s="31">
        <f>MATCH(Input!E141, UI[Name],0)</f>
        <v>1</v>
      </c>
      <c r="E140" s="54">
        <f>MATCH(Input!G141,XCIA_Values[Name],0)</f>
        <v>2</v>
      </c>
      <c r="F140" s="55">
        <f>MATCH(Input!H141,XCIA_Values[Name],0)</f>
        <v>3</v>
      </c>
      <c r="G140" s="55">
        <f>MATCH(Input!I141,XCIA_Values[Name],0)</f>
        <v>1</v>
      </c>
      <c r="H140" s="26">
        <f>Input!Q141</f>
        <v>6</v>
      </c>
    </row>
    <row r="141" spans="1:8" x14ac:dyDescent="0.25">
      <c r="A141" s="31">
        <f>MATCH(Input!B142, AV[Name],0)</f>
        <v>4</v>
      </c>
      <c r="B141" s="31">
        <f>MATCH(Input!C142, EAC[Name],0)</f>
        <v>1</v>
      </c>
      <c r="C141" s="31">
        <f>MATCH(Input!D142,PR[Name],0)</f>
        <v>2</v>
      </c>
      <c r="D141" s="31">
        <f>MATCH(Input!E142, UI[Name],0)</f>
        <v>2</v>
      </c>
      <c r="E141" s="54">
        <f>MATCH(Input!G142,XCIA_Values[Name],0)</f>
        <v>1</v>
      </c>
      <c r="F141" s="55">
        <f>MATCH(Input!H142,XCIA_Values[Name],0)</f>
        <v>2</v>
      </c>
      <c r="G141" s="55">
        <f>MATCH(Input!I142,XCIA_Values[Name],0)</f>
        <v>3</v>
      </c>
      <c r="H141" s="26">
        <f>Input!Q142</f>
        <v>5.4</v>
      </c>
    </row>
    <row r="142" spans="1:8" x14ac:dyDescent="0.25">
      <c r="A142" s="31">
        <f>MATCH(Input!B143, AV[Name],0)</f>
        <v>3</v>
      </c>
      <c r="B142" s="31">
        <f>MATCH(Input!C143, EAC[Name],0)</f>
        <v>5</v>
      </c>
      <c r="C142" s="31">
        <f>MATCH(Input!D143,PR[Name],0)</f>
        <v>1</v>
      </c>
      <c r="D142" s="31">
        <f>MATCH(Input!E143, UI[Name],0)</f>
        <v>2</v>
      </c>
      <c r="E142" s="54">
        <f>MATCH(Input!G143,XCIA_Values[Name],0)</f>
        <v>3</v>
      </c>
      <c r="F142" s="55">
        <f>MATCH(Input!H143,XCIA_Values[Name],0)</f>
        <v>3</v>
      </c>
      <c r="G142" s="55">
        <f>MATCH(Input!I143,XCIA_Values[Name],0)</f>
        <v>3</v>
      </c>
      <c r="H142" s="26">
        <f>Input!Q143</f>
        <v>2.2999999999999998</v>
      </c>
    </row>
    <row r="143" spans="1:8" x14ac:dyDescent="0.25">
      <c r="A143" s="31">
        <f>MATCH(Input!B144, AV[Name],0)</f>
        <v>1</v>
      </c>
      <c r="B143" s="31">
        <f>MATCH(Input!C144, EAC[Name],0)</f>
        <v>6</v>
      </c>
      <c r="C143" s="31">
        <f>MATCH(Input!D144,PR[Name],0)</f>
        <v>3</v>
      </c>
      <c r="D143" s="31">
        <f>MATCH(Input!E144, UI[Name],0)</f>
        <v>1</v>
      </c>
      <c r="E143" s="54">
        <f>MATCH(Input!G144,XCIA_Values[Name],0)</f>
        <v>3</v>
      </c>
      <c r="F143" s="55">
        <f>MATCH(Input!H144,XCIA_Values[Name],0)</f>
        <v>3</v>
      </c>
      <c r="G143" s="55">
        <f>MATCH(Input!I144,XCIA_Values[Name],0)</f>
        <v>2</v>
      </c>
      <c r="H143" s="26">
        <f>Input!Q144</f>
        <v>1.7</v>
      </c>
    </row>
    <row r="144" spans="1:8" x14ac:dyDescent="0.25">
      <c r="A144" s="31">
        <f>MATCH(Input!B145, AV[Name],0)</f>
        <v>4</v>
      </c>
      <c r="B144" s="31">
        <f>MATCH(Input!C145, EAC[Name],0)</f>
        <v>6</v>
      </c>
      <c r="C144" s="31">
        <f>MATCH(Input!D145,PR[Name],0)</f>
        <v>3</v>
      </c>
      <c r="D144" s="31">
        <f>MATCH(Input!E145, UI[Name],0)</f>
        <v>1</v>
      </c>
      <c r="E144" s="54">
        <f>MATCH(Input!G145,XCIA_Values[Name],0)</f>
        <v>3</v>
      </c>
      <c r="F144" s="55">
        <f>MATCH(Input!H145,XCIA_Values[Name],0)</f>
        <v>1</v>
      </c>
      <c r="G144" s="55">
        <f>MATCH(Input!I145,XCIA_Values[Name],0)</f>
        <v>3</v>
      </c>
      <c r="H144" s="26">
        <f>Input!Q145</f>
        <v>0.8</v>
      </c>
    </row>
    <row r="145" spans="1:8" x14ac:dyDescent="0.25">
      <c r="A145" s="31">
        <f>MATCH(Input!B146, AV[Name],0)</f>
        <v>1</v>
      </c>
      <c r="B145" s="31">
        <f>MATCH(Input!C146, EAC[Name],0)</f>
        <v>5</v>
      </c>
      <c r="C145" s="31">
        <f>MATCH(Input!D146,PR[Name],0)</f>
        <v>2</v>
      </c>
      <c r="D145" s="31">
        <f>MATCH(Input!E146, UI[Name],0)</f>
        <v>1</v>
      </c>
      <c r="E145" s="54">
        <f>MATCH(Input!G146,XCIA_Values[Name],0)</f>
        <v>3</v>
      </c>
      <c r="F145" s="55">
        <f>MATCH(Input!H146,XCIA_Values[Name],0)</f>
        <v>3</v>
      </c>
      <c r="G145" s="55">
        <f>MATCH(Input!I146,XCIA_Values[Name],0)</f>
        <v>2</v>
      </c>
      <c r="H145" s="26">
        <f>Input!Q146</f>
        <v>3.2</v>
      </c>
    </row>
    <row r="146" spans="1:8" x14ac:dyDescent="0.25">
      <c r="A146" s="31">
        <f>MATCH(Input!B147, AV[Name],0)</f>
        <v>2</v>
      </c>
      <c r="B146" s="31">
        <f>MATCH(Input!C147, EAC[Name],0)</f>
        <v>4</v>
      </c>
      <c r="C146" s="31">
        <f>MATCH(Input!D147,PR[Name],0)</f>
        <v>1</v>
      </c>
      <c r="D146" s="31">
        <f>MATCH(Input!E147, UI[Name],0)</f>
        <v>1</v>
      </c>
      <c r="E146" s="54">
        <f>MATCH(Input!G147,XCIA_Values[Name],0)</f>
        <v>2</v>
      </c>
      <c r="F146" s="55">
        <f>MATCH(Input!H147,XCIA_Values[Name],0)</f>
        <v>3</v>
      </c>
      <c r="G146" s="55">
        <f>MATCH(Input!I147,XCIA_Values[Name],0)</f>
        <v>2</v>
      </c>
      <c r="H146" s="26">
        <f>Input!Q147</f>
        <v>4.7</v>
      </c>
    </row>
    <row r="147" spans="1:8" x14ac:dyDescent="0.25">
      <c r="A147" s="31">
        <f>MATCH(Input!B148, AV[Name],0)</f>
        <v>2</v>
      </c>
      <c r="B147" s="31">
        <f>MATCH(Input!C148, EAC[Name],0)</f>
        <v>1</v>
      </c>
      <c r="C147" s="31">
        <f>MATCH(Input!D148,PR[Name],0)</f>
        <v>2</v>
      </c>
      <c r="D147" s="31">
        <f>MATCH(Input!E148, UI[Name],0)</f>
        <v>1</v>
      </c>
      <c r="E147" s="54">
        <f>MATCH(Input!G148,XCIA_Values[Name],0)</f>
        <v>3</v>
      </c>
      <c r="F147" s="55">
        <f>MATCH(Input!H148,XCIA_Values[Name],0)</f>
        <v>2</v>
      </c>
      <c r="G147" s="55">
        <f>MATCH(Input!I148,XCIA_Values[Name],0)</f>
        <v>1</v>
      </c>
      <c r="H147" s="26">
        <f>Input!Q148</f>
        <v>6.6</v>
      </c>
    </row>
    <row r="148" spans="1:8" x14ac:dyDescent="0.25">
      <c r="A148" s="31">
        <f>MATCH(Input!B149, AV[Name],0)</f>
        <v>4</v>
      </c>
      <c r="B148" s="31">
        <f>MATCH(Input!C149, EAC[Name],0)</f>
        <v>4</v>
      </c>
      <c r="C148" s="31">
        <f>MATCH(Input!D149,PR[Name],0)</f>
        <v>1</v>
      </c>
      <c r="D148" s="31">
        <f>MATCH(Input!E149, UI[Name],0)</f>
        <v>1</v>
      </c>
      <c r="E148" s="54">
        <f>MATCH(Input!G149,XCIA_Values[Name],0)</f>
        <v>2</v>
      </c>
      <c r="F148" s="55">
        <f>MATCH(Input!H149,XCIA_Values[Name],0)</f>
        <v>1</v>
      </c>
      <c r="G148" s="55">
        <f>MATCH(Input!I149,XCIA_Values[Name],0)</f>
        <v>1</v>
      </c>
      <c r="H148" s="26">
        <f>Input!Q149</f>
        <v>3.5</v>
      </c>
    </row>
    <row r="149" spans="1:8" x14ac:dyDescent="0.25">
      <c r="A149" s="31">
        <f>MATCH(Input!B150, AV[Name],0)</f>
        <v>4</v>
      </c>
      <c r="B149" s="31">
        <f>MATCH(Input!C150, EAC[Name],0)</f>
        <v>4</v>
      </c>
      <c r="C149" s="31">
        <f>MATCH(Input!D150,PR[Name],0)</f>
        <v>3</v>
      </c>
      <c r="D149" s="31">
        <f>MATCH(Input!E150, UI[Name],0)</f>
        <v>2</v>
      </c>
      <c r="E149" s="54">
        <f>MATCH(Input!G150,XCIA_Values[Name],0)</f>
        <v>2</v>
      </c>
      <c r="F149" s="55">
        <f>MATCH(Input!H150,XCIA_Values[Name],0)</f>
        <v>2</v>
      </c>
      <c r="G149" s="55">
        <f>MATCH(Input!I150,XCIA_Values[Name],0)</f>
        <v>1</v>
      </c>
      <c r="H149" s="26">
        <f>Input!Q150</f>
        <v>1.2</v>
      </c>
    </row>
    <row r="150" spans="1:8" x14ac:dyDescent="0.25">
      <c r="A150" s="31">
        <f>MATCH(Input!B151, AV[Name],0)</f>
        <v>4</v>
      </c>
      <c r="B150" s="31">
        <f>MATCH(Input!C151, EAC[Name],0)</f>
        <v>5</v>
      </c>
      <c r="C150" s="31">
        <f>MATCH(Input!D151,PR[Name],0)</f>
        <v>1</v>
      </c>
      <c r="D150" s="31">
        <f>MATCH(Input!E151, UI[Name],0)</f>
        <v>1</v>
      </c>
      <c r="E150" s="54">
        <f>MATCH(Input!G151,XCIA_Values[Name],0)</f>
        <v>1</v>
      </c>
      <c r="F150" s="55">
        <f>MATCH(Input!H151,XCIA_Values[Name],0)</f>
        <v>1</v>
      </c>
      <c r="G150" s="55">
        <f>MATCH(Input!I151,XCIA_Values[Name],0)</f>
        <v>2</v>
      </c>
      <c r="H150" s="26">
        <f>Input!Q151</f>
        <v>1.9</v>
      </c>
    </row>
    <row r="151" spans="1:8" x14ac:dyDescent="0.25">
      <c r="A151" s="31">
        <f>MATCH(Input!B152, AV[Name],0)</f>
        <v>3</v>
      </c>
      <c r="B151" s="31">
        <f>MATCH(Input!C152, EAC[Name],0)</f>
        <v>5</v>
      </c>
      <c r="C151" s="31">
        <f>MATCH(Input!D152,PR[Name],0)</f>
        <v>2</v>
      </c>
      <c r="D151" s="31">
        <f>MATCH(Input!E152, UI[Name],0)</f>
        <v>2</v>
      </c>
      <c r="E151" s="54">
        <f>MATCH(Input!G152,XCIA_Values[Name],0)</f>
        <v>1</v>
      </c>
      <c r="F151" s="55">
        <f>MATCH(Input!H152,XCIA_Values[Name],0)</f>
        <v>1</v>
      </c>
      <c r="G151" s="55">
        <f>MATCH(Input!I152,XCIA_Values[Name],0)</f>
        <v>2</v>
      </c>
      <c r="H151" s="26">
        <f>Input!Q152</f>
        <v>1.8</v>
      </c>
    </row>
    <row r="152" spans="1:8" x14ac:dyDescent="0.25">
      <c r="A152" s="31">
        <f>MATCH(Input!B153, AV[Name],0)</f>
        <v>3</v>
      </c>
      <c r="B152" s="31">
        <f>MATCH(Input!C153, EAC[Name],0)</f>
        <v>1</v>
      </c>
      <c r="C152" s="31">
        <f>MATCH(Input!D153,PR[Name],0)</f>
        <v>3</v>
      </c>
      <c r="D152" s="31">
        <f>MATCH(Input!E153, UI[Name],0)</f>
        <v>2</v>
      </c>
      <c r="E152" s="54">
        <f>MATCH(Input!G153,XCIA_Values[Name],0)</f>
        <v>1</v>
      </c>
      <c r="F152" s="55">
        <f>MATCH(Input!H153,XCIA_Values[Name],0)</f>
        <v>3</v>
      </c>
      <c r="G152" s="55">
        <f>MATCH(Input!I153,XCIA_Values[Name],0)</f>
        <v>1</v>
      </c>
      <c r="H152" s="26">
        <f>Input!Q153</f>
        <v>3.8</v>
      </c>
    </row>
    <row r="153" spans="1:8" x14ac:dyDescent="0.25">
      <c r="A153" s="31">
        <f>MATCH(Input!B154, AV[Name],0)</f>
        <v>4</v>
      </c>
      <c r="B153" s="31">
        <f>MATCH(Input!C154, EAC[Name],0)</f>
        <v>5</v>
      </c>
      <c r="C153" s="31">
        <f>MATCH(Input!D154,PR[Name],0)</f>
        <v>1</v>
      </c>
      <c r="D153" s="31">
        <f>MATCH(Input!E154, UI[Name],0)</f>
        <v>1</v>
      </c>
      <c r="E153" s="54">
        <f>MATCH(Input!G154,XCIA_Values[Name],0)</f>
        <v>1</v>
      </c>
      <c r="F153" s="55">
        <f>MATCH(Input!H154,XCIA_Values[Name],0)</f>
        <v>3</v>
      </c>
      <c r="G153" s="55">
        <f>MATCH(Input!I154,XCIA_Values[Name],0)</f>
        <v>3</v>
      </c>
      <c r="H153" s="26">
        <f>Input!Q154</f>
        <v>2.1</v>
      </c>
    </row>
    <row r="154" spans="1:8" x14ac:dyDescent="0.25">
      <c r="A154" s="31">
        <f>MATCH(Input!B155, AV[Name],0)</f>
        <v>3</v>
      </c>
      <c r="B154" s="31">
        <f>MATCH(Input!C155, EAC[Name],0)</f>
        <v>6</v>
      </c>
      <c r="C154" s="31">
        <f>MATCH(Input!D155,PR[Name],0)</f>
        <v>2</v>
      </c>
      <c r="D154" s="31">
        <f>MATCH(Input!E155, UI[Name],0)</f>
        <v>2</v>
      </c>
      <c r="E154" s="54">
        <f>MATCH(Input!G155,XCIA_Values[Name],0)</f>
        <v>2</v>
      </c>
      <c r="F154" s="55">
        <f>MATCH(Input!H155,XCIA_Values[Name],0)</f>
        <v>1</v>
      </c>
      <c r="G154" s="55">
        <f>MATCH(Input!I155,XCIA_Values[Name],0)</f>
        <v>3</v>
      </c>
      <c r="H154" s="26">
        <f>Input!Q155</f>
        <v>0.8</v>
      </c>
    </row>
    <row r="155" spans="1:8" x14ac:dyDescent="0.25">
      <c r="A155" s="31">
        <f>MATCH(Input!B156, AV[Name],0)</f>
        <v>2</v>
      </c>
      <c r="B155" s="31">
        <f>MATCH(Input!C156, EAC[Name],0)</f>
        <v>5</v>
      </c>
      <c r="C155" s="31">
        <f>MATCH(Input!D156,PR[Name],0)</f>
        <v>1</v>
      </c>
      <c r="D155" s="31">
        <f>MATCH(Input!E156, UI[Name],0)</f>
        <v>1</v>
      </c>
      <c r="E155" s="54">
        <f>MATCH(Input!G156,XCIA_Values[Name],0)</f>
        <v>2</v>
      </c>
      <c r="F155" s="55">
        <f>MATCH(Input!H156,XCIA_Values[Name],0)</f>
        <v>2</v>
      </c>
      <c r="G155" s="55">
        <f>MATCH(Input!I156,XCIA_Values[Name],0)</f>
        <v>2</v>
      </c>
      <c r="H155" s="26">
        <f>Input!Q156</f>
        <v>2.5</v>
      </c>
    </row>
    <row r="156" spans="1:8" x14ac:dyDescent="0.25">
      <c r="A156" s="31">
        <f>MATCH(Input!B157, AV[Name],0)</f>
        <v>4</v>
      </c>
      <c r="B156" s="31">
        <f>MATCH(Input!C157, EAC[Name],0)</f>
        <v>4</v>
      </c>
      <c r="C156" s="31">
        <f>MATCH(Input!D157,PR[Name],0)</f>
        <v>2</v>
      </c>
      <c r="D156" s="31">
        <f>MATCH(Input!E157, UI[Name],0)</f>
        <v>1</v>
      </c>
      <c r="E156" s="54">
        <f>MATCH(Input!G157,XCIA_Values[Name],0)</f>
        <v>3</v>
      </c>
      <c r="F156" s="55">
        <f>MATCH(Input!H157,XCIA_Values[Name],0)</f>
        <v>3</v>
      </c>
      <c r="G156" s="55">
        <f>MATCH(Input!I157,XCIA_Values[Name],0)</f>
        <v>1</v>
      </c>
      <c r="H156" s="26">
        <f>Input!Q157</f>
        <v>3.6</v>
      </c>
    </row>
    <row r="157" spans="1:8" x14ac:dyDescent="0.25">
      <c r="A157" s="31">
        <f>MATCH(Input!B158, AV[Name],0)</f>
        <v>2</v>
      </c>
      <c r="B157" s="31">
        <f>MATCH(Input!C158, EAC[Name],0)</f>
        <v>3</v>
      </c>
      <c r="C157" s="31">
        <f>MATCH(Input!D158,PR[Name],0)</f>
        <v>3</v>
      </c>
      <c r="D157" s="31">
        <f>MATCH(Input!E158, UI[Name],0)</f>
        <v>1</v>
      </c>
      <c r="E157" s="54">
        <f>MATCH(Input!G158,XCIA_Values[Name],0)</f>
        <v>1</v>
      </c>
      <c r="F157" s="55">
        <f>MATCH(Input!H158,XCIA_Values[Name],0)</f>
        <v>2</v>
      </c>
      <c r="G157" s="55">
        <f>MATCH(Input!I158,XCIA_Values[Name],0)</f>
        <v>2</v>
      </c>
      <c r="H157" s="26">
        <f>Input!Q158</f>
        <v>4.2</v>
      </c>
    </row>
    <row r="158" spans="1:8" x14ac:dyDescent="0.25">
      <c r="A158" s="31">
        <f>MATCH(Input!B159, AV[Name],0)</f>
        <v>2</v>
      </c>
      <c r="B158" s="31">
        <f>MATCH(Input!C159, EAC[Name],0)</f>
        <v>3</v>
      </c>
      <c r="C158" s="31">
        <f>MATCH(Input!D159,PR[Name],0)</f>
        <v>1</v>
      </c>
      <c r="D158" s="31">
        <f>MATCH(Input!E159, UI[Name],0)</f>
        <v>1</v>
      </c>
      <c r="E158" s="54">
        <f>MATCH(Input!G159,XCIA_Values[Name],0)</f>
        <v>3</v>
      </c>
      <c r="F158" s="55">
        <f>MATCH(Input!H159,XCIA_Values[Name],0)</f>
        <v>1</v>
      </c>
      <c r="G158" s="55">
        <f>MATCH(Input!I159,XCIA_Values[Name],0)</f>
        <v>3</v>
      </c>
      <c r="H158" s="26">
        <f>Input!Q159</f>
        <v>7.1</v>
      </c>
    </row>
    <row r="159" spans="1:8" x14ac:dyDescent="0.25">
      <c r="A159" s="31">
        <f>MATCH(Input!B160, AV[Name],0)</f>
        <v>1</v>
      </c>
      <c r="B159" s="31">
        <f>MATCH(Input!C160, EAC[Name],0)</f>
        <v>5</v>
      </c>
      <c r="C159" s="31">
        <f>MATCH(Input!D160,PR[Name],0)</f>
        <v>1</v>
      </c>
      <c r="D159" s="31">
        <f>MATCH(Input!E160, UI[Name],0)</f>
        <v>1</v>
      </c>
      <c r="E159" s="54">
        <f>MATCH(Input!G160,XCIA_Values[Name],0)</f>
        <v>1</v>
      </c>
      <c r="F159" s="55">
        <f>MATCH(Input!H160,XCIA_Values[Name],0)</f>
        <v>2</v>
      </c>
      <c r="G159" s="55">
        <f>MATCH(Input!I160,XCIA_Values[Name],0)</f>
        <v>1</v>
      </c>
      <c r="H159" s="26">
        <f>Input!Q160</f>
        <v>3.9</v>
      </c>
    </row>
    <row r="160" spans="1:8" x14ac:dyDescent="0.25">
      <c r="A160" s="31">
        <f>MATCH(Input!B161, AV[Name],0)</f>
        <v>4</v>
      </c>
      <c r="B160" s="31">
        <f>MATCH(Input!C161, EAC[Name],0)</f>
        <v>5</v>
      </c>
      <c r="C160" s="31">
        <f>MATCH(Input!D161,PR[Name],0)</f>
        <v>2</v>
      </c>
      <c r="D160" s="31">
        <f>MATCH(Input!E161, UI[Name],0)</f>
        <v>2</v>
      </c>
      <c r="E160" s="54">
        <f>MATCH(Input!G161,XCIA_Values[Name],0)</f>
        <v>3</v>
      </c>
      <c r="F160" s="55">
        <f>MATCH(Input!H161,XCIA_Values[Name],0)</f>
        <v>1</v>
      </c>
      <c r="G160" s="55">
        <f>MATCH(Input!I161,XCIA_Values[Name],0)</f>
        <v>2</v>
      </c>
      <c r="H160" s="26">
        <f>Input!Q161</f>
        <v>1.7</v>
      </c>
    </row>
    <row r="161" spans="1:8" x14ac:dyDescent="0.25">
      <c r="A161" s="31">
        <f>MATCH(Input!B162, AV[Name],0)</f>
        <v>4</v>
      </c>
      <c r="B161" s="31">
        <f>MATCH(Input!C162, EAC[Name],0)</f>
        <v>6</v>
      </c>
      <c r="C161" s="31">
        <f>MATCH(Input!D162,PR[Name],0)</f>
        <v>1</v>
      </c>
      <c r="D161" s="31">
        <f>MATCH(Input!E162, UI[Name],0)</f>
        <v>1</v>
      </c>
      <c r="E161" s="54">
        <f>MATCH(Input!G162,XCIA_Values[Name],0)</f>
        <v>3</v>
      </c>
      <c r="F161" s="55">
        <f>MATCH(Input!H162,XCIA_Values[Name],0)</f>
        <v>1</v>
      </c>
      <c r="G161" s="55">
        <f>MATCH(Input!I162,XCIA_Values[Name],0)</f>
        <v>3</v>
      </c>
      <c r="H161" s="26">
        <f>Input!Q162</f>
        <v>1</v>
      </c>
    </row>
    <row r="162" spans="1:8" x14ac:dyDescent="0.25">
      <c r="A162" s="31">
        <f>MATCH(Input!B163, AV[Name],0)</f>
        <v>1</v>
      </c>
      <c r="B162" s="31">
        <f>MATCH(Input!C163, EAC[Name],0)</f>
        <v>2</v>
      </c>
      <c r="C162" s="31">
        <f>MATCH(Input!D163,PR[Name],0)</f>
        <v>1</v>
      </c>
      <c r="D162" s="31">
        <f>MATCH(Input!E163, UI[Name],0)</f>
        <v>2</v>
      </c>
      <c r="E162" s="54">
        <f>MATCH(Input!G163,XCIA_Values[Name],0)</f>
        <v>3</v>
      </c>
      <c r="F162" s="55">
        <f>MATCH(Input!H163,XCIA_Values[Name],0)</f>
        <v>3</v>
      </c>
      <c r="G162" s="55">
        <f>MATCH(Input!I163,XCIA_Values[Name],0)</f>
        <v>1</v>
      </c>
      <c r="H162" s="26">
        <f>Input!Q163</f>
        <v>8.8000000000000007</v>
      </c>
    </row>
    <row r="163" spans="1:8" x14ac:dyDescent="0.25">
      <c r="A163" s="31">
        <f>MATCH(Input!B164, AV[Name],0)</f>
        <v>2</v>
      </c>
      <c r="B163" s="31">
        <f>MATCH(Input!C164, EAC[Name],0)</f>
        <v>1</v>
      </c>
      <c r="C163" s="31">
        <f>MATCH(Input!D164,PR[Name],0)</f>
        <v>2</v>
      </c>
      <c r="D163" s="31">
        <f>MATCH(Input!E164, UI[Name],0)</f>
        <v>2</v>
      </c>
      <c r="E163" s="54">
        <f>MATCH(Input!G164,XCIA_Values[Name],0)</f>
        <v>2</v>
      </c>
      <c r="F163" s="55">
        <f>MATCH(Input!H164,XCIA_Values[Name],0)</f>
        <v>1</v>
      </c>
      <c r="G163" s="55">
        <f>MATCH(Input!I164,XCIA_Values[Name],0)</f>
        <v>2</v>
      </c>
      <c r="H163" s="26">
        <f>Input!Q164</f>
        <v>6.1</v>
      </c>
    </row>
    <row r="164" spans="1:8" x14ac:dyDescent="0.25">
      <c r="A164" s="31">
        <f>MATCH(Input!B165, AV[Name],0)</f>
        <v>1</v>
      </c>
      <c r="B164" s="31">
        <f>MATCH(Input!C165, EAC[Name],0)</f>
        <v>5</v>
      </c>
      <c r="C164" s="31">
        <f>MATCH(Input!D165,PR[Name],0)</f>
        <v>1</v>
      </c>
      <c r="D164" s="31">
        <f>MATCH(Input!E165, UI[Name],0)</f>
        <v>1</v>
      </c>
      <c r="E164" s="54">
        <f>MATCH(Input!G165,XCIA_Values[Name],0)</f>
        <v>1</v>
      </c>
      <c r="F164" s="55">
        <f>MATCH(Input!H165,XCIA_Values[Name],0)</f>
        <v>1</v>
      </c>
      <c r="G164" s="55">
        <f>MATCH(Input!I165,XCIA_Values[Name],0)</f>
        <v>1</v>
      </c>
      <c r="H164" s="26">
        <f>Input!Q165</f>
        <v>2.6</v>
      </c>
    </row>
    <row r="165" spans="1:8" x14ac:dyDescent="0.25">
      <c r="A165" s="31">
        <f>MATCH(Input!B166, AV[Name],0)</f>
        <v>4</v>
      </c>
      <c r="B165" s="31">
        <f>MATCH(Input!C166, EAC[Name],0)</f>
        <v>6</v>
      </c>
      <c r="C165" s="31">
        <f>MATCH(Input!D166,PR[Name],0)</f>
        <v>1</v>
      </c>
      <c r="D165" s="31">
        <f>MATCH(Input!E166, UI[Name],0)</f>
        <v>2</v>
      </c>
      <c r="E165" s="54">
        <f>MATCH(Input!G166,XCIA_Values[Name],0)</f>
        <v>3</v>
      </c>
      <c r="F165" s="55">
        <f>MATCH(Input!H166,XCIA_Values[Name],0)</f>
        <v>1</v>
      </c>
      <c r="G165" s="55">
        <f>MATCH(Input!I166,XCIA_Values[Name],0)</f>
        <v>1</v>
      </c>
      <c r="H165" s="32">
        <f>Input!Q166</f>
        <v>0.6</v>
      </c>
    </row>
    <row r="166" spans="1:8" x14ac:dyDescent="0.25">
      <c r="A166" s="31">
        <f>MATCH(Input!B167, AV[Name],0)</f>
        <v>3</v>
      </c>
      <c r="B166" s="31">
        <f>MATCH(Input!C167, EAC[Name],0)</f>
        <v>6</v>
      </c>
      <c r="C166" s="31">
        <f>MATCH(Input!D167,PR[Name],0)</f>
        <v>2</v>
      </c>
      <c r="D166" s="31">
        <f>MATCH(Input!E167, UI[Name],0)</f>
        <v>1</v>
      </c>
      <c r="E166" s="54">
        <f>MATCH(Input!G167,XCIA_Values[Name],0)</f>
        <v>1</v>
      </c>
      <c r="F166" s="55">
        <f>MATCH(Input!H167,XCIA_Values[Name],0)</f>
        <v>1</v>
      </c>
      <c r="G166" s="55">
        <f>MATCH(Input!I167,XCIA_Values[Name],0)</f>
        <v>3</v>
      </c>
      <c r="H166" s="26">
        <f>Input!Q167</f>
        <v>0.9</v>
      </c>
    </row>
    <row r="167" spans="1:8" x14ac:dyDescent="0.25">
      <c r="A167" s="31">
        <f>MATCH(Input!B168, AV[Name],0)</f>
        <v>4</v>
      </c>
      <c r="B167" s="31">
        <f>MATCH(Input!C168, EAC[Name],0)</f>
        <v>6</v>
      </c>
      <c r="C167" s="31">
        <f>MATCH(Input!D168,PR[Name],0)</f>
        <v>3</v>
      </c>
      <c r="D167" s="31">
        <f>MATCH(Input!E168, UI[Name],0)</f>
        <v>2</v>
      </c>
      <c r="E167" s="54">
        <f>MATCH(Input!G168,XCIA_Values[Name],0)</f>
        <v>1</v>
      </c>
      <c r="F167" s="55">
        <f>MATCH(Input!H168,XCIA_Values[Name],0)</f>
        <v>3</v>
      </c>
      <c r="G167" s="55">
        <f>MATCH(Input!I168,XCIA_Values[Name],0)</f>
        <v>3</v>
      </c>
      <c r="H167" s="26">
        <f>Input!Q168</f>
        <v>0.4</v>
      </c>
    </row>
    <row r="168" spans="1:8" x14ac:dyDescent="0.25">
      <c r="A168" s="31">
        <f>MATCH(Input!B169, AV[Name],0)</f>
        <v>2</v>
      </c>
      <c r="B168" s="31">
        <f>MATCH(Input!C169, EAC[Name],0)</f>
        <v>4</v>
      </c>
      <c r="C168" s="31">
        <f>MATCH(Input!D169,PR[Name],0)</f>
        <v>3</v>
      </c>
      <c r="D168" s="31">
        <f>MATCH(Input!E169, UI[Name],0)</f>
        <v>2</v>
      </c>
      <c r="E168" s="54">
        <f>MATCH(Input!G169,XCIA_Values[Name],0)</f>
        <v>1</v>
      </c>
      <c r="F168" s="55">
        <f>MATCH(Input!H169,XCIA_Values[Name],0)</f>
        <v>2</v>
      </c>
      <c r="G168" s="55">
        <f>MATCH(Input!I169,XCIA_Values[Name],0)</f>
        <v>3</v>
      </c>
      <c r="H168" s="26">
        <f>Input!Q169</f>
        <v>3.6</v>
      </c>
    </row>
    <row r="169" spans="1:8" x14ac:dyDescent="0.25">
      <c r="A169" s="31">
        <f>MATCH(Input!B170, AV[Name],0)</f>
        <v>4</v>
      </c>
      <c r="B169" s="31">
        <f>MATCH(Input!C170, EAC[Name],0)</f>
        <v>2</v>
      </c>
      <c r="C169" s="31">
        <f>MATCH(Input!D170,PR[Name],0)</f>
        <v>1</v>
      </c>
      <c r="D169" s="31">
        <f>MATCH(Input!E170, UI[Name],0)</f>
        <v>1</v>
      </c>
      <c r="E169" s="54">
        <f>MATCH(Input!G170,XCIA_Values[Name],0)</f>
        <v>2</v>
      </c>
      <c r="F169" s="55">
        <f>MATCH(Input!H170,XCIA_Values[Name],0)</f>
        <v>3</v>
      </c>
      <c r="G169" s="55">
        <f>MATCH(Input!I170,XCIA_Values[Name],0)</f>
        <v>2</v>
      </c>
      <c r="H169" s="32">
        <f>Input!Q170</f>
        <v>6.1</v>
      </c>
    </row>
    <row r="170" spans="1:8" x14ac:dyDescent="0.25">
      <c r="A170" s="31">
        <f>MATCH(Input!B171, AV[Name],0)</f>
        <v>2</v>
      </c>
      <c r="B170" s="31">
        <f>MATCH(Input!C171, EAC[Name],0)</f>
        <v>3</v>
      </c>
      <c r="C170" s="31">
        <f>MATCH(Input!D171,PR[Name],0)</f>
        <v>2</v>
      </c>
      <c r="D170" s="31">
        <f>MATCH(Input!E171, UI[Name],0)</f>
        <v>2</v>
      </c>
      <c r="E170" s="54">
        <f>MATCH(Input!G171,XCIA_Values[Name],0)</f>
        <v>2</v>
      </c>
      <c r="F170" s="55">
        <f>MATCH(Input!H171,XCIA_Values[Name],0)</f>
        <v>3</v>
      </c>
      <c r="G170" s="55">
        <f>MATCH(Input!I171,XCIA_Values[Name],0)</f>
        <v>1</v>
      </c>
      <c r="H170" s="26">
        <f>Input!Q171</f>
        <v>5</v>
      </c>
    </row>
    <row r="171" spans="1:8" x14ac:dyDescent="0.25">
      <c r="A171" s="31">
        <f>MATCH(Input!B172, AV[Name],0)</f>
        <v>3</v>
      </c>
      <c r="B171" s="31">
        <f>MATCH(Input!C172, EAC[Name],0)</f>
        <v>4</v>
      </c>
      <c r="C171" s="31">
        <f>MATCH(Input!D172,PR[Name],0)</f>
        <v>3</v>
      </c>
      <c r="D171" s="31">
        <f>MATCH(Input!E172, UI[Name],0)</f>
        <v>2</v>
      </c>
      <c r="E171" s="54">
        <f>MATCH(Input!G172,XCIA_Values[Name],0)</f>
        <v>2</v>
      </c>
      <c r="F171" s="55">
        <f>MATCH(Input!H172,XCIA_Values[Name],0)</f>
        <v>2</v>
      </c>
      <c r="G171" s="55">
        <f>MATCH(Input!I172,XCIA_Values[Name],0)</f>
        <v>1</v>
      </c>
      <c r="H171" s="26">
        <f>Input!Q172</f>
        <v>1.8</v>
      </c>
    </row>
    <row r="172" spans="1:8" x14ac:dyDescent="0.25">
      <c r="A172" s="31">
        <f>MATCH(Input!B173, AV[Name],0)</f>
        <v>1</v>
      </c>
      <c r="B172" s="31">
        <f>MATCH(Input!C173, EAC[Name],0)</f>
        <v>2</v>
      </c>
      <c r="C172" s="31">
        <f>MATCH(Input!D173,PR[Name],0)</f>
        <v>1</v>
      </c>
      <c r="D172" s="31">
        <f>MATCH(Input!E173, UI[Name],0)</f>
        <v>2</v>
      </c>
      <c r="E172" s="54">
        <f>MATCH(Input!G173,XCIA_Values[Name],0)</f>
        <v>1</v>
      </c>
      <c r="F172" s="55">
        <f>MATCH(Input!H173,XCIA_Values[Name],0)</f>
        <v>2</v>
      </c>
      <c r="G172" s="55">
        <f>MATCH(Input!I173,XCIA_Values[Name],0)</f>
        <v>2</v>
      </c>
      <c r="H172" s="26">
        <f>Input!Q173</f>
        <v>8.6</v>
      </c>
    </row>
    <row r="173" spans="1:8" x14ac:dyDescent="0.25">
      <c r="A173" s="31">
        <f>MATCH(Input!B174, AV[Name],0)</f>
        <v>2</v>
      </c>
      <c r="B173" s="31">
        <f>MATCH(Input!C174, EAC[Name],0)</f>
        <v>6</v>
      </c>
      <c r="C173" s="31">
        <f>MATCH(Input!D174,PR[Name],0)</f>
        <v>1</v>
      </c>
      <c r="D173" s="31">
        <f>MATCH(Input!E174, UI[Name],0)</f>
        <v>1</v>
      </c>
      <c r="E173" s="54">
        <f>MATCH(Input!G174,XCIA_Values[Name],0)</f>
        <v>3</v>
      </c>
      <c r="F173" s="55">
        <f>MATCH(Input!H174,XCIA_Values[Name],0)</f>
        <v>2</v>
      </c>
      <c r="G173" s="55">
        <f>MATCH(Input!I174,XCIA_Values[Name],0)</f>
        <v>1</v>
      </c>
      <c r="H173" s="26">
        <f>Input!Q174</f>
        <v>1.6</v>
      </c>
    </row>
    <row r="174" spans="1:8" x14ac:dyDescent="0.25">
      <c r="A174" s="31">
        <f>MATCH(Input!B175, AV[Name],0)</f>
        <v>4</v>
      </c>
      <c r="B174" s="31">
        <f>MATCH(Input!C175, EAC[Name],0)</f>
        <v>2</v>
      </c>
      <c r="C174" s="31">
        <f>MATCH(Input!D175,PR[Name],0)</f>
        <v>2</v>
      </c>
      <c r="D174" s="31">
        <f>MATCH(Input!E175, UI[Name],0)</f>
        <v>1</v>
      </c>
      <c r="E174" s="54">
        <f>MATCH(Input!G175,XCIA_Values[Name],0)</f>
        <v>2</v>
      </c>
      <c r="F174" s="55">
        <f>MATCH(Input!H175,XCIA_Values[Name],0)</f>
        <v>2</v>
      </c>
      <c r="G174" s="55">
        <f>MATCH(Input!I175,XCIA_Values[Name],0)</f>
        <v>2</v>
      </c>
      <c r="H174" s="26">
        <f>Input!Q175</f>
        <v>4.8</v>
      </c>
    </row>
    <row r="175" spans="1:8" x14ac:dyDescent="0.25">
      <c r="A175" s="31">
        <f>MATCH(Input!B176, AV[Name],0)</f>
        <v>4</v>
      </c>
      <c r="B175" s="31">
        <f>MATCH(Input!C176, EAC[Name],0)</f>
        <v>5</v>
      </c>
      <c r="C175" s="31">
        <f>MATCH(Input!D176,PR[Name],0)</f>
        <v>1</v>
      </c>
      <c r="D175" s="31">
        <f>MATCH(Input!E176, UI[Name],0)</f>
        <v>1</v>
      </c>
      <c r="E175" s="54">
        <f>MATCH(Input!G176,XCIA_Values[Name],0)</f>
        <v>2</v>
      </c>
      <c r="F175" s="55">
        <f>MATCH(Input!H176,XCIA_Values[Name],0)</f>
        <v>2</v>
      </c>
      <c r="G175" s="55">
        <f>MATCH(Input!I176,XCIA_Values[Name],0)</f>
        <v>3</v>
      </c>
      <c r="H175" s="26">
        <f>Input!Q176</f>
        <v>2.1</v>
      </c>
    </row>
    <row r="176" spans="1:8" x14ac:dyDescent="0.25">
      <c r="A176" s="31">
        <f>MATCH(Input!B177, AV[Name],0)</f>
        <v>3</v>
      </c>
      <c r="B176" s="31">
        <f>MATCH(Input!C177, EAC[Name],0)</f>
        <v>4</v>
      </c>
      <c r="C176" s="31">
        <f>MATCH(Input!D177,PR[Name],0)</f>
        <v>2</v>
      </c>
      <c r="D176" s="31">
        <f>MATCH(Input!E177, UI[Name],0)</f>
        <v>1</v>
      </c>
      <c r="E176" s="54">
        <f>MATCH(Input!G177,XCIA_Values[Name],0)</f>
        <v>1</v>
      </c>
      <c r="F176" s="55">
        <f>MATCH(Input!H177,XCIA_Values[Name],0)</f>
        <v>1</v>
      </c>
      <c r="G176" s="55">
        <f>MATCH(Input!I177,XCIA_Values[Name],0)</f>
        <v>1</v>
      </c>
      <c r="H176" s="26">
        <f>Input!Q177</f>
        <v>0</v>
      </c>
    </row>
    <row r="177" spans="1:8" x14ac:dyDescent="0.25">
      <c r="A177" s="31">
        <f>MATCH(Input!B178, AV[Name],0)</f>
        <v>1</v>
      </c>
      <c r="B177" s="31">
        <f>MATCH(Input!C178, EAC[Name],0)</f>
        <v>2</v>
      </c>
      <c r="C177" s="31">
        <f>MATCH(Input!D178,PR[Name],0)</f>
        <v>1</v>
      </c>
      <c r="D177" s="31">
        <f>MATCH(Input!E178, UI[Name],0)</f>
        <v>2</v>
      </c>
      <c r="E177" s="54">
        <f>MATCH(Input!G178,XCIA_Values[Name],0)</f>
        <v>2</v>
      </c>
      <c r="F177" s="55">
        <f>MATCH(Input!H178,XCIA_Values[Name],0)</f>
        <v>2</v>
      </c>
      <c r="G177" s="55">
        <f>MATCH(Input!I178,XCIA_Values[Name],0)</f>
        <v>3</v>
      </c>
      <c r="H177" s="26">
        <f>Input!Q178</f>
        <v>8.8000000000000007</v>
      </c>
    </row>
    <row r="178" spans="1:8" x14ac:dyDescent="0.25">
      <c r="A178" s="31">
        <f>MATCH(Input!B179, AV[Name],0)</f>
        <v>4</v>
      </c>
      <c r="B178" s="31">
        <f>MATCH(Input!C179, EAC[Name],0)</f>
        <v>5</v>
      </c>
      <c r="C178" s="31">
        <f>MATCH(Input!D179,PR[Name],0)</f>
        <v>1</v>
      </c>
      <c r="D178" s="31">
        <f>MATCH(Input!E179, UI[Name],0)</f>
        <v>2</v>
      </c>
      <c r="E178" s="54">
        <f>MATCH(Input!G179,XCIA_Values[Name],0)</f>
        <v>1</v>
      </c>
      <c r="F178" s="55">
        <f>MATCH(Input!H179,XCIA_Values[Name],0)</f>
        <v>3</v>
      </c>
      <c r="G178" s="55">
        <f>MATCH(Input!I179,XCIA_Values[Name],0)</f>
        <v>3</v>
      </c>
      <c r="H178" s="26">
        <f>Input!Q179</f>
        <v>1.9</v>
      </c>
    </row>
    <row r="179" spans="1:8" x14ac:dyDescent="0.25">
      <c r="A179" s="31">
        <f>MATCH(Input!B180, AV[Name],0)</f>
        <v>3</v>
      </c>
      <c r="B179" s="31">
        <f>MATCH(Input!C180, EAC[Name],0)</f>
        <v>6</v>
      </c>
      <c r="C179" s="31">
        <f>MATCH(Input!D180,PR[Name],0)</f>
        <v>3</v>
      </c>
      <c r="D179" s="31">
        <f>MATCH(Input!E180, UI[Name],0)</f>
        <v>2</v>
      </c>
      <c r="E179" s="54">
        <f>MATCH(Input!G180,XCIA_Values[Name],0)</f>
        <v>1</v>
      </c>
      <c r="F179" s="55">
        <f>MATCH(Input!H180,XCIA_Values[Name],0)</f>
        <v>2</v>
      </c>
      <c r="G179" s="55">
        <f>MATCH(Input!I180,XCIA_Values[Name],0)</f>
        <v>1</v>
      </c>
      <c r="H179" s="26">
        <f>Input!Q180</f>
        <v>0.6</v>
      </c>
    </row>
    <row r="180" spans="1:8" x14ac:dyDescent="0.25">
      <c r="A180" s="31">
        <f>MATCH(Input!B181, AV[Name],0)</f>
        <v>2</v>
      </c>
      <c r="B180" s="31">
        <f>MATCH(Input!C181, EAC[Name],0)</f>
        <v>3</v>
      </c>
      <c r="C180" s="31">
        <f>MATCH(Input!D181,PR[Name],0)</f>
        <v>2</v>
      </c>
      <c r="D180" s="31">
        <f>MATCH(Input!E181, UI[Name],0)</f>
        <v>2</v>
      </c>
      <c r="E180" s="54">
        <f>MATCH(Input!G181,XCIA_Values[Name],0)</f>
        <v>3</v>
      </c>
      <c r="F180" s="55">
        <f>MATCH(Input!H181,XCIA_Values[Name],0)</f>
        <v>3</v>
      </c>
      <c r="G180" s="55">
        <f>MATCH(Input!I181,XCIA_Values[Name],0)</f>
        <v>2</v>
      </c>
      <c r="H180" s="26">
        <f>Input!Q181</f>
        <v>6.7</v>
      </c>
    </row>
    <row r="181" spans="1:8" x14ac:dyDescent="0.25">
      <c r="A181" s="31">
        <f>MATCH(Input!B182, AV[Name],0)</f>
        <v>3</v>
      </c>
      <c r="B181" s="31">
        <f>MATCH(Input!C182, EAC[Name],0)</f>
        <v>4</v>
      </c>
      <c r="C181" s="31">
        <f>MATCH(Input!D182,PR[Name],0)</f>
        <v>2</v>
      </c>
      <c r="D181" s="31">
        <f>MATCH(Input!E182, UI[Name],0)</f>
        <v>2</v>
      </c>
      <c r="E181" s="54">
        <f>MATCH(Input!G182,XCIA_Values[Name],0)</f>
        <v>1</v>
      </c>
      <c r="F181" s="55">
        <f>MATCH(Input!H182,XCIA_Values[Name],0)</f>
        <v>2</v>
      </c>
      <c r="G181" s="55">
        <f>MATCH(Input!I182,XCIA_Values[Name],0)</f>
        <v>3</v>
      </c>
      <c r="H181" s="32">
        <f>Input!Q182</f>
        <v>3.1</v>
      </c>
    </row>
    <row r="182" spans="1:8" x14ac:dyDescent="0.25">
      <c r="A182" s="31">
        <f>MATCH(Input!B183, AV[Name],0)</f>
        <v>1</v>
      </c>
      <c r="B182" s="31">
        <f>MATCH(Input!C183, EAC[Name],0)</f>
        <v>1</v>
      </c>
      <c r="C182" s="31">
        <f>MATCH(Input!D183,PR[Name],0)</f>
        <v>1</v>
      </c>
      <c r="D182" s="31">
        <f>MATCH(Input!E183, UI[Name],0)</f>
        <v>1</v>
      </c>
      <c r="E182" s="54">
        <f>MATCH(Input!G183,XCIA_Values[Name],0)</f>
        <v>3</v>
      </c>
      <c r="F182" s="55">
        <f>MATCH(Input!H183,XCIA_Values[Name],0)</f>
        <v>3</v>
      </c>
      <c r="G182" s="55">
        <f>MATCH(Input!I183,XCIA_Values[Name],0)</f>
        <v>3</v>
      </c>
      <c r="H182" s="26">
        <f>Input!Q183</f>
        <v>10</v>
      </c>
    </row>
    <row r="183" spans="1:8" x14ac:dyDescent="0.25">
      <c r="A183" s="31">
        <f>MATCH(Input!B184, AV[Name],0)</f>
        <v>4</v>
      </c>
      <c r="B183" s="31">
        <f>MATCH(Input!C184, EAC[Name],0)</f>
        <v>6</v>
      </c>
      <c r="C183" s="31">
        <f>MATCH(Input!D184,PR[Name],0)</f>
        <v>3</v>
      </c>
      <c r="D183" s="31">
        <f>MATCH(Input!E184, UI[Name],0)</f>
        <v>2</v>
      </c>
      <c r="E183" s="54">
        <f>MATCH(Input!G184,XCIA_Values[Name],0)</f>
        <v>3</v>
      </c>
      <c r="F183" s="55">
        <f>MATCH(Input!H184,XCIA_Values[Name],0)</f>
        <v>3</v>
      </c>
      <c r="G183" s="55">
        <f>MATCH(Input!I184,XCIA_Values[Name],0)</f>
        <v>3</v>
      </c>
      <c r="H183" s="26">
        <f>Input!Q184</f>
        <v>0.6</v>
      </c>
    </row>
    <row r="184" spans="1:8" x14ac:dyDescent="0.25">
      <c r="A184" s="31">
        <f>MATCH(Input!B185, AV[Name],0)</f>
        <v>4</v>
      </c>
      <c r="B184" s="31">
        <f>MATCH(Input!C185, EAC[Name],0)</f>
        <v>6</v>
      </c>
      <c r="C184" s="31">
        <f>MATCH(Input!D185,PR[Name],0)</f>
        <v>3</v>
      </c>
      <c r="D184" s="31">
        <f>MATCH(Input!E185, UI[Name],0)</f>
        <v>2</v>
      </c>
      <c r="E184" s="74">
        <f>MATCH(Input!G185,XCIA_Values[Name],0)</f>
        <v>2</v>
      </c>
      <c r="F184" s="75">
        <f>MATCH(Input!H185,XCIA_Values[Name],0)</f>
        <v>2</v>
      </c>
      <c r="G184" s="75">
        <f>MATCH(Input!I185,XCIA_Values[Name],0)</f>
        <v>2</v>
      </c>
      <c r="H184" s="26">
        <f>Input!Q185</f>
        <v>0.3</v>
      </c>
    </row>
    <row r="185" spans="1:8" x14ac:dyDescent="0.25">
      <c r="A185" s="31">
        <f>MATCH(Input!B186, AV[Name],0)</f>
        <v>4</v>
      </c>
      <c r="B185" s="31">
        <f>MATCH(Input!C186, EAC[Name],0)</f>
        <v>6</v>
      </c>
      <c r="C185" s="31">
        <f>MATCH(Input!D186,PR[Name],0)</f>
        <v>3</v>
      </c>
      <c r="D185" s="31">
        <f>MATCH(Input!E186, UI[Name],0)</f>
        <v>2</v>
      </c>
      <c r="E185" s="74">
        <f>MATCH(Input!G186,XCIA_Values[Name],0)</f>
        <v>2</v>
      </c>
      <c r="F185" s="75">
        <f>MATCH(Input!H186,XCIA_Values[Name],0)</f>
        <v>1</v>
      </c>
      <c r="G185" s="75">
        <f>MATCH(Input!I186,XCIA_Values[Name],0)</f>
        <v>2</v>
      </c>
      <c r="H185" s="26">
        <f>Input!Q186</f>
        <v>0.3</v>
      </c>
    </row>
    <row r="186" spans="1:8" x14ac:dyDescent="0.25">
      <c r="A186" s="31">
        <f>MATCH(Input!B187, AV[Name],0)</f>
        <v>4</v>
      </c>
      <c r="B186" s="31">
        <f>MATCH(Input!C187, EAC[Name],0)</f>
        <v>6</v>
      </c>
      <c r="C186" s="31">
        <f>MATCH(Input!D187,PR[Name],0)</f>
        <v>3</v>
      </c>
      <c r="D186" s="31">
        <f>MATCH(Input!E187, UI[Name],0)</f>
        <v>2</v>
      </c>
      <c r="E186" s="74">
        <f>MATCH(Input!G187,XCIA_Values[Name],0)</f>
        <v>2</v>
      </c>
      <c r="F186" s="75">
        <f>MATCH(Input!H187,XCIA_Values[Name],0)</f>
        <v>1</v>
      </c>
      <c r="G186" s="75">
        <f>MATCH(Input!I187,XCIA_Values[Name],0)</f>
        <v>1</v>
      </c>
      <c r="H186" s="32">
        <f>Input!Q187</f>
        <v>0.2</v>
      </c>
    </row>
    <row r="187" spans="1:8" x14ac:dyDescent="0.25">
      <c r="A187" s="31">
        <f>MATCH(Input!B188, AV[Name],0)</f>
        <v>4</v>
      </c>
      <c r="B187" s="31">
        <f>MATCH(Input!C188, EAC[Name],0)</f>
        <v>6</v>
      </c>
      <c r="C187" s="31">
        <f>MATCH(Input!D188,PR[Name],0)</f>
        <v>3</v>
      </c>
      <c r="D187" s="31">
        <f>MATCH(Input!E188, UI[Name],0)</f>
        <v>2</v>
      </c>
      <c r="E187" s="76">
        <f>MATCH(Input!G188,XCIA_Values[Name],0)</f>
        <v>2</v>
      </c>
      <c r="F187" s="77">
        <f>MATCH(Input!H188,XCIA_Values[Name],0)</f>
        <v>3</v>
      </c>
      <c r="G187" s="77">
        <f>MATCH(Input!I188,XCIA_Values[Name],0)</f>
        <v>2</v>
      </c>
      <c r="H187" s="32">
        <f>Input!Q188</f>
        <v>0.4</v>
      </c>
    </row>
    <row r="188" spans="1:8" x14ac:dyDescent="0.25">
      <c r="A188" s="31">
        <f>MATCH(Input!B189, AV[Name],0)</f>
        <v>4</v>
      </c>
      <c r="B188" s="31">
        <f>MATCH(Input!C189, EAC[Name],0)</f>
        <v>6</v>
      </c>
      <c r="C188" s="31">
        <f>MATCH(Input!D189,PR[Name],0)</f>
        <v>3</v>
      </c>
      <c r="D188" s="31">
        <f>MATCH(Input!E189, UI[Name],0)</f>
        <v>2</v>
      </c>
      <c r="E188" s="76">
        <f>MATCH(Input!G189,XCIA_Values[Name],0)</f>
        <v>1</v>
      </c>
      <c r="F188" s="77">
        <f>MATCH(Input!H189,XCIA_Values[Name],0)</f>
        <v>3</v>
      </c>
      <c r="G188" s="77">
        <f>MATCH(Input!I189,XCIA_Values[Name],0)</f>
        <v>1</v>
      </c>
      <c r="H188" s="32">
        <f>Input!Q189</f>
        <v>0.3</v>
      </c>
    </row>
    <row r="189" spans="1:8" x14ac:dyDescent="0.25">
      <c r="A189" s="31">
        <f>MATCH(Input!B190, AV[Name],0)</f>
        <v>4</v>
      </c>
      <c r="B189" s="31">
        <f>MATCH(Input!C190, EAC[Name],0)</f>
        <v>6</v>
      </c>
      <c r="C189" s="31">
        <f>MATCH(Input!D190,PR[Name],0)</f>
        <v>3</v>
      </c>
      <c r="D189" s="31">
        <f>MATCH(Input!E190, UI[Name],0)</f>
        <v>2</v>
      </c>
      <c r="E189" s="76">
        <f>MATCH(Input!G190,XCIA_Values[Name],0)</f>
        <v>3</v>
      </c>
      <c r="F189" s="77">
        <f>MATCH(Input!H190,XCIA_Values[Name],0)</f>
        <v>1</v>
      </c>
      <c r="G189" s="77">
        <f>MATCH(Input!I190,XCIA_Values[Name],0)</f>
        <v>1</v>
      </c>
      <c r="H189" s="32">
        <f>Input!Q190</f>
        <v>0.3</v>
      </c>
    </row>
    <row r="190" spans="1:8" x14ac:dyDescent="0.25">
      <c r="A190" s="31">
        <f>MATCH(Input!B191, AV[Name],0)</f>
        <v>4</v>
      </c>
      <c r="B190" s="31">
        <f>MATCH(Input!C191, EAC[Name],0)</f>
        <v>6</v>
      </c>
      <c r="C190" s="31">
        <f>MATCH(Input!D191,PR[Name],0)</f>
        <v>3</v>
      </c>
      <c r="D190" s="31">
        <f>MATCH(Input!E191, UI[Name],0)</f>
        <v>2</v>
      </c>
      <c r="E190" s="76">
        <f>MATCH(Input!G191,XCIA_Values[Name],0)</f>
        <v>1</v>
      </c>
      <c r="F190" s="77">
        <f>MATCH(Input!H191,XCIA_Values[Name],0)</f>
        <v>3</v>
      </c>
      <c r="G190" s="77">
        <f>MATCH(Input!I191,XCIA_Values[Name],0)</f>
        <v>3</v>
      </c>
      <c r="H190" s="32">
        <f>Input!Q191</f>
        <v>0.4</v>
      </c>
    </row>
    <row r="191" spans="1:8" x14ac:dyDescent="0.25">
      <c r="A191" s="31">
        <f>MATCH(Input!B192, AV[Name],0)</f>
        <v>4</v>
      </c>
      <c r="B191" s="31">
        <f>MATCH(Input!C192, EAC[Name],0)</f>
        <v>6</v>
      </c>
      <c r="C191" s="31">
        <f>MATCH(Input!D192,PR[Name],0)</f>
        <v>3</v>
      </c>
      <c r="D191" s="31">
        <f>MATCH(Input!E192, UI[Name],0)</f>
        <v>2</v>
      </c>
      <c r="E191" s="78">
        <f>MATCH(Input!G192,XCIA_Values[Name],0)</f>
        <v>1</v>
      </c>
      <c r="F191" s="79">
        <f>MATCH(Input!H192,XCIA_Values[Name],0)</f>
        <v>3</v>
      </c>
      <c r="G191" s="79">
        <f>MATCH(Input!I192,XCIA_Values[Name],0)</f>
        <v>1</v>
      </c>
      <c r="H191" s="32">
        <f>Input!Q192</f>
        <v>0.3</v>
      </c>
    </row>
    <row r="192" spans="1:8" x14ac:dyDescent="0.25">
      <c r="A192" s="31">
        <f>MATCH(Input!B193, AV[Name],0)</f>
        <v>4</v>
      </c>
      <c r="B192" s="31">
        <f>MATCH(Input!C193, EAC[Name],0)</f>
        <v>6</v>
      </c>
      <c r="C192" s="31">
        <f>MATCH(Input!D193,PR[Name],0)</f>
        <v>3</v>
      </c>
      <c r="D192" s="31">
        <f>MATCH(Input!E193, UI[Name],0)</f>
        <v>2</v>
      </c>
      <c r="E192" s="80">
        <f>MATCH(Input!G193,XCIA_Values[Name],0)</f>
        <v>1</v>
      </c>
      <c r="F192" s="81">
        <f>MATCH(Input!H193,XCIA_Values[Name],0)</f>
        <v>2</v>
      </c>
      <c r="G192" s="81">
        <f>MATCH(Input!I193,XCIA_Values[Name],0)</f>
        <v>1</v>
      </c>
      <c r="H192" s="32">
        <f>Input!Q193</f>
        <v>0.2</v>
      </c>
    </row>
  </sheetData>
  <dataValidations count="7">
    <dataValidation allowBlank="1" showErrorMessage="1" sqref="B2:C192 E2:G192" xr:uid="{7E275E2C-1054-412C-B52C-D29FE4EC545F}"/>
    <dataValidation allowBlank="1" showErrorMessage="1" promptTitle="AV" prompt="Attack Vector" sqref="A1" xr:uid="{D5018B4B-BFA2-4316-91BD-7E36BAD0B119}"/>
    <dataValidation allowBlank="1" showErrorMessage="1" promptTitle="EAC" prompt="Attack Complexity" sqref="B1" xr:uid="{15B29146-71B0-4DB8-AD24-2EC959B37AA4}"/>
    <dataValidation allowBlank="1" showErrorMessage="1" promptTitle="PR" prompt="Privilege Required" sqref="C1" xr:uid="{EB9FD5D0-736E-46DA-8864-37E0C537F6AF}"/>
    <dataValidation allowBlank="1" showErrorMessage="1" promptTitle="UI" prompt="User Interaction" sqref="D1" xr:uid="{C71349C0-95C9-4EA8-B3D0-BBB2FACAB5EB}"/>
    <dataValidation allowBlank="1" showErrorMessage="1" error="Please pick only a valid attack vector value from the list" sqref="A2:A192" xr:uid="{BF8D68F4-50DB-44D5-8581-28C050FBFA9D}"/>
    <dataValidation allowBlank="1" showErrorMessage="1" promptTitle="User Interaction" prompt="Select the user interaction value from the list" sqref="D2:D192" xr:uid="{D1F7C618-F6E7-4D3E-8901-E14E24CCCC70}"/>
  </dataValidation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CAB2A-6DB9-4657-A8AE-607C4F8BB131}">
  <dimension ref="A1:H18"/>
  <sheetViews>
    <sheetView workbookViewId="0">
      <selection activeCell="A4" sqref="A4"/>
    </sheetView>
  </sheetViews>
  <sheetFormatPr defaultRowHeight="15" x14ac:dyDescent="0.25"/>
  <sheetData>
    <row r="1" spans="1:8" x14ac:dyDescent="0.25">
      <c r="A1" s="105" t="s">
        <v>15</v>
      </c>
      <c r="B1" s="105"/>
      <c r="D1" s="106" t="s">
        <v>16</v>
      </c>
      <c r="E1" s="106"/>
      <c r="G1" s="105" t="s">
        <v>17</v>
      </c>
      <c r="H1" s="105"/>
    </row>
    <row r="2" spans="1:8" x14ac:dyDescent="0.25">
      <c r="A2" s="30" t="s">
        <v>26</v>
      </c>
      <c r="B2" s="30">
        <f>COUNTIF(Input!G3:G193, A2)</f>
        <v>64</v>
      </c>
      <c r="D2" s="30" t="s">
        <v>26</v>
      </c>
      <c r="E2" s="30">
        <f>COUNTIF(Input!H3:H193, D2)</f>
        <v>63</v>
      </c>
      <c r="G2" s="29" t="s">
        <v>26</v>
      </c>
      <c r="H2" s="29">
        <f>COUNTIF(Input!I3:I193, G2)</f>
        <v>64</v>
      </c>
    </row>
    <row r="3" spans="1:8" x14ac:dyDescent="0.25">
      <c r="A3" s="30" t="s">
        <v>19</v>
      </c>
      <c r="B3" s="30">
        <f>COUNTIF(Input!G3:G193, A3)</f>
        <v>64</v>
      </c>
      <c r="D3" s="30" t="s">
        <v>19</v>
      </c>
      <c r="E3" s="30">
        <f>COUNTIF(Input!H3:H193, D3)</f>
        <v>62</v>
      </c>
      <c r="G3" s="29" t="s">
        <v>19</v>
      </c>
      <c r="H3" s="29">
        <f>COUNTIF(Input!I3:I193, G3)</f>
        <v>63</v>
      </c>
    </row>
    <row r="4" spans="1:8" x14ac:dyDescent="0.25">
      <c r="A4" s="30" t="s">
        <v>20</v>
      </c>
      <c r="B4" s="30">
        <f>COUNTIF(Input!G3:G193, A4)</f>
        <v>63</v>
      </c>
      <c r="D4" s="30" t="s">
        <v>20</v>
      </c>
      <c r="E4" s="30">
        <f>COUNTIF(Input!H3:H193, D4)</f>
        <v>66</v>
      </c>
      <c r="G4" s="29" t="s">
        <v>20</v>
      </c>
      <c r="H4" s="29">
        <f>COUNTIF(Input!I3:I193, G4)</f>
        <v>64</v>
      </c>
    </row>
    <row r="5" spans="1:8" x14ac:dyDescent="0.25">
      <c r="B5" s="28"/>
    </row>
    <row r="13" spans="1:8" x14ac:dyDescent="0.25">
      <c r="A13" s="27"/>
      <c r="B13" s="27"/>
    </row>
    <row r="18" spans="1:2" x14ac:dyDescent="0.25">
      <c r="A18" s="27"/>
      <c r="B18" s="27"/>
    </row>
  </sheetData>
  <mergeCells count="3">
    <mergeCell ref="A1:B1"/>
    <mergeCell ref="D1:E1"/>
    <mergeCell ref="G1:H1"/>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AF5AF-BB2E-4F2A-A5F6-A91315A6D171}">
  <dimension ref="A1:F192"/>
  <sheetViews>
    <sheetView zoomScaleNormal="100" workbookViewId="0">
      <selection activeCell="A24" sqref="A24"/>
    </sheetView>
  </sheetViews>
  <sheetFormatPr defaultColWidth="9" defaultRowHeight="15" x14ac:dyDescent="0.25"/>
  <cols>
    <col min="1" max="1" width="5.140625" style="2" customWidth="1"/>
    <col min="2" max="2" width="6.42578125" style="2" customWidth="1"/>
    <col min="3" max="3" width="6.140625" style="2" customWidth="1"/>
    <col min="4" max="4" width="5.42578125" style="2" customWidth="1"/>
    <col min="5" max="5" width="6.5703125" style="2" bestFit="1" customWidth="1"/>
    <col min="6" max="6" width="10.42578125" style="2" bestFit="1" customWidth="1"/>
    <col min="7" max="16384" width="9" style="2"/>
  </cols>
  <sheetData>
    <row r="1" spans="1:6" x14ac:dyDescent="0.25">
      <c r="A1" s="18" t="s">
        <v>1</v>
      </c>
      <c r="B1" s="18" t="s">
        <v>2</v>
      </c>
      <c r="C1" s="18" t="s">
        <v>3</v>
      </c>
      <c r="D1" s="18" t="s">
        <v>4</v>
      </c>
      <c r="E1" s="33" t="s">
        <v>8</v>
      </c>
      <c r="F1" s="34" t="s">
        <v>40</v>
      </c>
    </row>
    <row r="2" spans="1:6" x14ac:dyDescent="0.25">
      <c r="A2" s="3">
        <f>MATCH(Input!B3, AV[Name],0)</f>
        <v>1</v>
      </c>
      <c r="B2" s="3">
        <f>MATCH(Input!C3, EAC[Name],0)</f>
        <v>2</v>
      </c>
      <c r="C2" s="3">
        <f>MATCH(Input!D3,PR[Name],0)</f>
        <v>3</v>
      </c>
      <c r="D2" s="3">
        <f>MATCH(Input!E3, UI[Name],0)</f>
        <v>2</v>
      </c>
      <c r="E2" s="3">
        <f>MATCH(Input!K3,XPS[Name],0)</f>
        <v>5</v>
      </c>
      <c r="F2" s="35">
        <f>Input!R3</f>
        <v>7.5</v>
      </c>
    </row>
    <row r="3" spans="1:6" x14ac:dyDescent="0.25">
      <c r="A3" s="3">
        <f>MATCH(Input!B4, AV[Name],0)</f>
        <v>1</v>
      </c>
      <c r="B3" s="3">
        <f>MATCH(Input!C4, EAC[Name],0)</f>
        <v>3</v>
      </c>
      <c r="C3" s="3">
        <f>MATCH(Input!D4,PR[Name],0)</f>
        <v>1</v>
      </c>
      <c r="D3" s="3">
        <f>MATCH(Input!E4, UI[Name],0)</f>
        <v>2</v>
      </c>
      <c r="E3" s="3">
        <f>MATCH(Input!K4,XPS[Name],0)</f>
        <v>2</v>
      </c>
      <c r="F3" s="35">
        <f>Input!R4</f>
        <v>5.9</v>
      </c>
    </row>
    <row r="4" spans="1:6" x14ac:dyDescent="0.25">
      <c r="A4" s="3">
        <f>MATCH(Input!B5, AV[Name],0)</f>
        <v>3</v>
      </c>
      <c r="B4" s="3">
        <f>MATCH(Input!C5, EAC[Name],0)</f>
        <v>1</v>
      </c>
      <c r="C4" s="3">
        <f>MATCH(Input!D5,PR[Name],0)</f>
        <v>3</v>
      </c>
      <c r="D4" s="3">
        <f>MATCH(Input!E5, UI[Name],0)</f>
        <v>2</v>
      </c>
      <c r="E4" s="3">
        <f>MATCH(Input!K5,XPS[Name],0)</f>
        <v>3</v>
      </c>
      <c r="F4" s="35">
        <f>Input!R5</f>
        <v>4.4000000000000004</v>
      </c>
    </row>
    <row r="5" spans="1:6" x14ac:dyDescent="0.25">
      <c r="A5" s="3">
        <f>MATCH(Input!B6, AV[Name],0)</f>
        <v>4</v>
      </c>
      <c r="B5" s="3">
        <f>MATCH(Input!C6, EAC[Name],0)</f>
        <v>3</v>
      </c>
      <c r="C5" s="3">
        <f>MATCH(Input!D6,PR[Name],0)</f>
        <v>2</v>
      </c>
      <c r="D5" s="3">
        <f>MATCH(Input!E6, UI[Name],0)</f>
        <v>1</v>
      </c>
      <c r="E5" s="3">
        <f>MATCH(Input!K6,XPS[Name],0)</f>
        <v>3</v>
      </c>
      <c r="F5" s="35">
        <f>Input!R6</f>
        <v>4.5</v>
      </c>
    </row>
    <row r="6" spans="1:6" x14ac:dyDescent="0.25">
      <c r="A6" s="3">
        <f>MATCH(Input!B7, AV[Name],0)</f>
        <v>2</v>
      </c>
      <c r="B6" s="3">
        <f>MATCH(Input!C7, EAC[Name],0)</f>
        <v>2</v>
      </c>
      <c r="C6" s="3">
        <f>MATCH(Input!D7,PR[Name],0)</f>
        <v>1</v>
      </c>
      <c r="D6" s="3">
        <f>MATCH(Input!E7, UI[Name],0)</f>
        <v>2</v>
      </c>
      <c r="E6" s="3">
        <f>MATCH(Input!K7,XPS[Name],0)</f>
        <v>4</v>
      </c>
      <c r="F6" s="35">
        <f>Input!R7</f>
        <v>8.3000000000000007</v>
      </c>
    </row>
    <row r="7" spans="1:6" x14ac:dyDescent="0.25">
      <c r="A7" s="3">
        <f>MATCH(Input!B8, AV[Name],0)</f>
        <v>4</v>
      </c>
      <c r="B7" s="3">
        <f>MATCH(Input!C8, EAC[Name],0)</f>
        <v>6</v>
      </c>
      <c r="C7" s="3">
        <f>MATCH(Input!D8,PR[Name],0)</f>
        <v>3</v>
      </c>
      <c r="D7" s="3">
        <f>MATCH(Input!E8, UI[Name],0)</f>
        <v>2</v>
      </c>
      <c r="E7" s="3">
        <f>MATCH(Input!K8,XPS[Name],0)</f>
        <v>3</v>
      </c>
      <c r="F7" s="35">
        <f>Input!R8</f>
        <v>0.4</v>
      </c>
    </row>
    <row r="8" spans="1:6" x14ac:dyDescent="0.25">
      <c r="A8" s="3">
        <f>MATCH(Input!B9, AV[Name],0)</f>
        <v>4</v>
      </c>
      <c r="B8" s="3">
        <f>MATCH(Input!C9, EAC[Name],0)</f>
        <v>3</v>
      </c>
      <c r="C8" s="3">
        <f>MATCH(Input!D9,PR[Name],0)</f>
        <v>1</v>
      </c>
      <c r="D8" s="3">
        <f>MATCH(Input!E9, UI[Name],0)</f>
        <v>1</v>
      </c>
      <c r="E8" s="3">
        <f>MATCH(Input!K9,XPS[Name],0)</f>
        <v>1</v>
      </c>
      <c r="F8" s="35">
        <f>Input!R9</f>
        <v>0</v>
      </c>
    </row>
    <row r="9" spans="1:6" x14ac:dyDescent="0.25">
      <c r="A9" s="3">
        <f>MATCH(Input!B10, AV[Name],0)</f>
        <v>4</v>
      </c>
      <c r="B9" s="3">
        <f>MATCH(Input!C10, EAC[Name],0)</f>
        <v>6</v>
      </c>
      <c r="C9" s="3">
        <f>MATCH(Input!D10,PR[Name],0)</f>
        <v>2</v>
      </c>
      <c r="D9" s="3">
        <f>MATCH(Input!E10, UI[Name],0)</f>
        <v>2</v>
      </c>
      <c r="E9" s="3">
        <f>MATCH(Input!K10,XPS[Name],0)</f>
        <v>2</v>
      </c>
      <c r="F9" s="35">
        <f>Input!R10</f>
        <v>0.4</v>
      </c>
    </row>
    <row r="10" spans="1:6" x14ac:dyDescent="0.25">
      <c r="A10" s="3">
        <f>MATCH(Input!B11, AV[Name],0)</f>
        <v>1</v>
      </c>
      <c r="B10" s="3">
        <f>MATCH(Input!C11, EAC[Name],0)</f>
        <v>2</v>
      </c>
      <c r="C10" s="3">
        <f>MATCH(Input!D11,PR[Name],0)</f>
        <v>3</v>
      </c>
      <c r="D10" s="3">
        <f>MATCH(Input!E11, UI[Name],0)</f>
        <v>1</v>
      </c>
      <c r="E10" s="3">
        <f>MATCH(Input!K11,XPS[Name],0)</f>
        <v>2</v>
      </c>
      <c r="F10" s="35">
        <f>Input!R11</f>
        <v>4.2</v>
      </c>
    </row>
    <row r="11" spans="1:6" x14ac:dyDescent="0.25">
      <c r="A11" s="3">
        <f>MATCH(Input!B12, AV[Name],0)</f>
        <v>1</v>
      </c>
      <c r="B11" s="3">
        <f>MATCH(Input!C12, EAC[Name],0)</f>
        <v>1</v>
      </c>
      <c r="C11" s="3">
        <f>MATCH(Input!D12,PR[Name],0)</f>
        <v>1</v>
      </c>
      <c r="D11" s="3">
        <f>MATCH(Input!E12, UI[Name],0)</f>
        <v>1</v>
      </c>
      <c r="E11" s="3">
        <f>MATCH(Input!K12,XPS[Name],0)</f>
        <v>1</v>
      </c>
      <c r="F11" s="35">
        <f>Input!R12</f>
        <v>0</v>
      </c>
    </row>
    <row r="12" spans="1:6" x14ac:dyDescent="0.25">
      <c r="A12" s="3">
        <f>MATCH(Input!B13, AV[Name],0)</f>
        <v>4</v>
      </c>
      <c r="B12" s="3">
        <f>MATCH(Input!C13, EAC[Name],0)</f>
        <v>3</v>
      </c>
      <c r="C12" s="3">
        <f>MATCH(Input!D13,PR[Name],0)</f>
        <v>2</v>
      </c>
      <c r="D12" s="3">
        <f>MATCH(Input!E13, UI[Name],0)</f>
        <v>2</v>
      </c>
      <c r="E12" s="3">
        <f>MATCH(Input!K13,XPS[Name],0)</f>
        <v>5</v>
      </c>
      <c r="F12" s="35">
        <f>Input!R13</f>
        <v>4.4000000000000004</v>
      </c>
    </row>
    <row r="13" spans="1:6" x14ac:dyDescent="0.25">
      <c r="A13" s="3">
        <f>MATCH(Input!B14, AV[Name],0)</f>
        <v>3</v>
      </c>
      <c r="B13" s="3">
        <f>MATCH(Input!C14, EAC[Name],0)</f>
        <v>4</v>
      </c>
      <c r="C13" s="3">
        <f>MATCH(Input!D14,PR[Name],0)</f>
        <v>1</v>
      </c>
      <c r="D13" s="3">
        <f>MATCH(Input!E14, UI[Name],0)</f>
        <v>1</v>
      </c>
      <c r="E13" s="3">
        <f>MATCH(Input!K14,XPS[Name],0)</f>
        <v>3</v>
      </c>
      <c r="F13" s="35">
        <f>Input!R14</f>
        <v>5.5</v>
      </c>
    </row>
    <row r="14" spans="1:6" x14ac:dyDescent="0.25">
      <c r="A14" s="3">
        <f>MATCH(Input!B15, AV[Name],0)</f>
        <v>4</v>
      </c>
      <c r="B14" s="3">
        <f>MATCH(Input!C15, EAC[Name],0)</f>
        <v>4</v>
      </c>
      <c r="C14" s="3">
        <f>MATCH(Input!D15,PR[Name],0)</f>
        <v>1</v>
      </c>
      <c r="D14" s="3">
        <f>MATCH(Input!E15, UI[Name],0)</f>
        <v>2</v>
      </c>
      <c r="E14" s="3">
        <f>MATCH(Input!K15,XPS[Name],0)</f>
        <v>2</v>
      </c>
      <c r="F14" s="35">
        <f>Input!R15</f>
        <v>3</v>
      </c>
    </row>
    <row r="15" spans="1:6" x14ac:dyDescent="0.25">
      <c r="A15" s="3">
        <f>MATCH(Input!B16, AV[Name],0)</f>
        <v>4</v>
      </c>
      <c r="B15" s="3">
        <f>MATCH(Input!C16, EAC[Name],0)</f>
        <v>2</v>
      </c>
      <c r="C15" s="3">
        <f>MATCH(Input!D16,PR[Name],0)</f>
        <v>2</v>
      </c>
      <c r="D15" s="3">
        <f>MATCH(Input!E16, UI[Name],0)</f>
        <v>1</v>
      </c>
      <c r="E15" s="3">
        <f>MATCH(Input!K16,XPS[Name],0)</f>
        <v>4</v>
      </c>
      <c r="F15" s="35">
        <f>Input!R16</f>
        <v>6.5</v>
      </c>
    </row>
    <row r="16" spans="1:6" x14ac:dyDescent="0.25">
      <c r="A16" s="3">
        <f>MATCH(Input!B17, AV[Name],0)</f>
        <v>1</v>
      </c>
      <c r="B16" s="3">
        <f>MATCH(Input!C17, EAC[Name],0)</f>
        <v>4</v>
      </c>
      <c r="C16" s="3">
        <f>MATCH(Input!D17,PR[Name],0)</f>
        <v>2</v>
      </c>
      <c r="D16" s="3">
        <f>MATCH(Input!E17, UI[Name],0)</f>
        <v>2</v>
      </c>
      <c r="E16" s="3">
        <f>MATCH(Input!K17,XPS[Name],0)</f>
        <v>1</v>
      </c>
      <c r="F16" s="35">
        <f>Input!R17</f>
        <v>0</v>
      </c>
    </row>
    <row r="17" spans="1:6" x14ac:dyDescent="0.25">
      <c r="A17" s="3">
        <f>MATCH(Input!B18, AV[Name],0)</f>
        <v>1</v>
      </c>
      <c r="B17" s="3">
        <f>MATCH(Input!C18, EAC[Name],0)</f>
        <v>1</v>
      </c>
      <c r="C17" s="3">
        <f>MATCH(Input!D18,PR[Name],0)</f>
        <v>3</v>
      </c>
      <c r="D17" s="3">
        <f>MATCH(Input!E18, UI[Name],0)</f>
        <v>1</v>
      </c>
      <c r="E17" s="3">
        <f>MATCH(Input!K18,XPS[Name],0)</f>
        <v>3</v>
      </c>
      <c r="F17" s="35">
        <f>Input!R18</f>
        <v>6.2</v>
      </c>
    </row>
    <row r="18" spans="1:6" x14ac:dyDescent="0.25">
      <c r="A18" s="3">
        <f>MATCH(Input!B19, AV[Name],0)</f>
        <v>2</v>
      </c>
      <c r="B18" s="3">
        <f>MATCH(Input!C19, EAC[Name],0)</f>
        <v>1</v>
      </c>
      <c r="C18" s="3">
        <f>MATCH(Input!D19,PR[Name],0)</f>
        <v>1</v>
      </c>
      <c r="D18" s="3">
        <f>MATCH(Input!E19, UI[Name],0)</f>
        <v>1</v>
      </c>
      <c r="E18" s="3">
        <f>MATCH(Input!K19,XPS[Name],0)</f>
        <v>1</v>
      </c>
      <c r="F18" s="35">
        <f>Input!R19</f>
        <v>0</v>
      </c>
    </row>
    <row r="19" spans="1:6" x14ac:dyDescent="0.25">
      <c r="A19" s="3">
        <f>MATCH(Input!B20, AV[Name],0)</f>
        <v>1</v>
      </c>
      <c r="B19" s="3">
        <f>MATCH(Input!C20, EAC[Name],0)</f>
        <v>1</v>
      </c>
      <c r="C19" s="3">
        <f>MATCH(Input!D20,PR[Name],0)</f>
        <v>3</v>
      </c>
      <c r="D19" s="3">
        <f>MATCH(Input!E20, UI[Name],0)</f>
        <v>1</v>
      </c>
      <c r="E19" s="3">
        <f>MATCH(Input!K20,XPS[Name],0)</f>
        <v>2</v>
      </c>
      <c r="F19" s="35">
        <f>Input!R20</f>
        <v>4.4000000000000004</v>
      </c>
    </row>
    <row r="20" spans="1:6" x14ac:dyDescent="0.25">
      <c r="A20" s="3">
        <f>MATCH(Input!B21, AV[Name],0)</f>
        <v>2</v>
      </c>
      <c r="B20" s="3">
        <f>MATCH(Input!C21, EAC[Name],0)</f>
        <v>2</v>
      </c>
      <c r="C20" s="3">
        <f>MATCH(Input!D21,PR[Name],0)</f>
        <v>3</v>
      </c>
      <c r="D20" s="3">
        <f>MATCH(Input!E21, UI[Name],0)</f>
        <v>2</v>
      </c>
      <c r="E20" s="3">
        <f>MATCH(Input!K21,XPS[Name],0)</f>
        <v>2</v>
      </c>
      <c r="F20" s="35">
        <f>Input!R21</f>
        <v>3.9</v>
      </c>
    </row>
    <row r="21" spans="1:6" x14ac:dyDescent="0.25">
      <c r="A21" s="3">
        <f>MATCH(Input!B22, AV[Name],0)</f>
        <v>1</v>
      </c>
      <c r="B21" s="3">
        <f>MATCH(Input!C22, EAC[Name],0)</f>
        <v>3</v>
      </c>
      <c r="C21" s="3">
        <f>MATCH(Input!D22,PR[Name],0)</f>
        <v>1</v>
      </c>
      <c r="D21" s="3">
        <f>MATCH(Input!E22, UI[Name],0)</f>
        <v>1</v>
      </c>
      <c r="E21" s="3">
        <f>MATCH(Input!K22,XPS[Name],0)</f>
        <v>4</v>
      </c>
      <c r="F21" s="35">
        <f>Input!R22</f>
        <v>7.7</v>
      </c>
    </row>
    <row r="22" spans="1:6" x14ac:dyDescent="0.25">
      <c r="A22" s="3">
        <f>MATCH(Input!B23, AV[Name],0)</f>
        <v>4</v>
      </c>
      <c r="B22" s="3">
        <f>MATCH(Input!C23, EAC[Name],0)</f>
        <v>1</v>
      </c>
      <c r="C22" s="3">
        <f>MATCH(Input!D23,PR[Name],0)</f>
        <v>2</v>
      </c>
      <c r="D22" s="3">
        <f>MATCH(Input!E23, UI[Name],0)</f>
        <v>2</v>
      </c>
      <c r="E22" s="3">
        <f>MATCH(Input!K23,XPS[Name],0)</f>
        <v>5</v>
      </c>
      <c r="F22" s="35">
        <f>Input!R23</f>
        <v>7.4</v>
      </c>
    </row>
    <row r="23" spans="1:6" x14ac:dyDescent="0.25">
      <c r="A23" s="3">
        <f>MATCH(Input!B24, AV[Name],0)</f>
        <v>2</v>
      </c>
      <c r="B23" s="3">
        <f>MATCH(Input!C24, EAC[Name],0)</f>
        <v>2</v>
      </c>
      <c r="C23" s="3">
        <f>MATCH(Input!D24,PR[Name],0)</f>
        <v>1</v>
      </c>
      <c r="D23" s="3">
        <f>MATCH(Input!E24, UI[Name],0)</f>
        <v>1</v>
      </c>
      <c r="E23" s="3">
        <f>MATCH(Input!K24,XPS[Name],0)</f>
        <v>3</v>
      </c>
      <c r="F23" s="35">
        <f>Input!R24</f>
        <v>8.5</v>
      </c>
    </row>
    <row r="24" spans="1:6" x14ac:dyDescent="0.25">
      <c r="A24" s="3">
        <f>MATCH(Input!B25, AV[Name],0)</f>
        <v>1</v>
      </c>
      <c r="B24" s="3">
        <f>MATCH(Input!C25, EAC[Name],0)</f>
        <v>4</v>
      </c>
      <c r="C24" s="3">
        <f>MATCH(Input!D25,PR[Name],0)</f>
        <v>2</v>
      </c>
      <c r="D24" s="3">
        <f>MATCH(Input!E25, UI[Name],0)</f>
        <v>2</v>
      </c>
      <c r="E24" s="3">
        <f>MATCH(Input!K25,XPS[Name],0)</f>
        <v>3</v>
      </c>
      <c r="F24" s="35">
        <f>Input!R25</f>
        <v>5.3</v>
      </c>
    </row>
    <row r="25" spans="1:6" x14ac:dyDescent="0.25">
      <c r="A25" s="3">
        <f>MATCH(Input!B26, AV[Name],0)</f>
        <v>1</v>
      </c>
      <c r="B25" s="3">
        <f>MATCH(Input!C26, EAC[Name],0)</f>
        <v>1</v>
      </c>
      <c r="C25" s="3">
        <f>MATCH(Input!D26,PR[Name],0)</f>
        <v>3</v>
      </c>
      <c r="D25" s="3">
        <f>MATCH(Input!E26, UI[Name],0)</f>
        <v>1</v>
      </c>
      <c r="E25" s="3">
        <f>MATCH(Input!K26,XPS[Name],0)</f>
        <v>3</v>
      </c>
      <c r="F25" s="35">
        <f>Input!R26</f>
        <v>6.2</v>
      </c>
    </row>
    <row r="26" spans="1:6" x14ac:dyDescent="0.25">
      <c r="A26" s="3">
        <f>MATCH(Input!B27, AV[Name],0)</f>
        <v>4</v>
      </c>
      <c r="B26" s="3">
        <f>MATCH(Input!C27, EAC[Name],0)</f>
        <v>5</v>
      </c>
      <c r="C26" s="3">
        <f>MATCH(Input!D27,PR[Name],0)</f>
        <v>1</v>
      </c>
      <c r="D26" s="3">
        <f>MATCH(Input!E27, UI[Name],0)</f>
        <v>1</v>
      </c>
      <c r="E26" s="3">
        <f>MATCH(Input!K27,XPS[Name],0)</f>
        <v>3</v>
      </c>
      <c r="F26" s="35">
        <f>Input!R27</f>
        <v>2.1</v>
      </c>
    </row>
    <row r="27" spans="1:6" x14ac:dyDescent="0.25">
      <c r="A27" s="3">
        <f>MATCH(Input!B28, AV[Name],0)</f>
        <v>2</v>
      </c>
      <c r="B27" s="3">
        <f>MATCH(Input!C28, EAC[Name],0)</f>
        <v>5</v>
      </c>
      <c r="C27" s="3">
        <f>MATCH(Input!D28,PR[Name],0)</f>
        <v>2</v>
      </c>
      <c r="D27" s="3">
        <f>MATCH(Input!E28, UI[Name],0)</f>
        <v>2</v>
      </c>
      <c r="E27" s="3">
        <f>MATCH(Input!K28,XPS[Name],0)</f>
        <v>3</v>
      </c>
      <c r="F27" s="35">
        <f>Input!R28</f>
        <v>3.1</v>
      </c>
    </row>
    <row r="28" spans="1:6" x14ac:dyDescent="0.25">
      <c r="A28" s="3">
        <f>MATCH(Input!B29, AV[Name],0)</f>
        <v>3</v>
      </c>
      <c r="B28" s="3">
        <f>MATCH(Input!C29, EAC[Name],0)</f>
        <v>2</v>
      </c>
      <c r="C28" s="3">
        <f>MATCH(Input!D29,PR[Name],0)</f>
        <v>1</v>
      </c>
      <c r="D28" s="3">
        <f>MATCH(Input!E29, UI[Name],0)</f>
        <v>2</v>
      </c>
      <c r="E28" s="3">
        <f>MATCH(Input!K29,XPS[Name],0)</f>
        <v>3</v>
      </c>
      <c r="F28" s="35">
        <f>Input!R29</f>
        <v>6.3</v>
      </c>
    </row>
    <row r="29" spans="1:6" x14ac:dyDescent="0.25">
      <c r="A29" s="3">
        <f>MATCH(Input!B30, AV[Name],0)</f>
        <v>2</v>
      </c>
      <c r="B29" s="3">
        <f>MATCH(Input!C30, EAC[Name],0)</f>
        <v>6</v>
      </c>
      <c r="C29" s="3">
        <f>MATCH(Input!D30,PR[Name],0)</f>
        <v>1</v>
      </c>
      <c r="D29" s="3">
        <f>MATCH(Input!E30, UI[Name],0)</f>
        <v>2</v>
      </c>
      <c r="E29" s="3">
        <f>MATCH(Input!K30,XPS[Name],0)</f>
        <v>4</v>
      </c>
      <c r="F29" s="35">
        <f>Input!R30</f>
        <v>1.7</v>
      </c>
    </row>
    <row r="30" spans="1:6" x14ac:dyDescent="0.25">
      <c r="A30" s="3">
        <f>MATCH(Input!B31, AV[Name],0)</f>
        <v>4</v>
      </c>
      <c r="B30" s="3">
        <f>MATCH(Input!C31, EAC[Name],0)</f>
        <v>6</v>
      </c>
      <c r="C30" s="3">
        <f>MATCH(Input!D31,PR[Name],0)</f>
        <v>3</v>
      </c>
      <c r="D30" s="3">
        <f>MATCH(Input!E31, UI[Name],0)</f>
        <v>2</v>
      </c>
      <c r="E30" s="3">
        <f>MATCH(Input!K31,XPS[Name],0)</f>
        <v>2</v>
      </c>
      <c r="F30" s="35">
        <f>Input!R31</f>
        <v>0.2</v>
      </c>
    </row>
    <row r="31" spans="1:6" x14ac:dyDescent="0.25">
      <c r="A31" s="3">
        <f>MATCH(Input!B32, AV[Name],0)</f>
        <v>2</v>
      </c>
      <c r="B31" s="3">
        <f>MATCH(Input!C32, EAC[Name],0)</f>
        <v>3</v>
      </c>
      <c r="C31" s="3">
        <f>MATCH(Input!D32,PR[Name],0)</f>
        <v>2</v>
      </c>
      <c r="D31" s="3">
        <f>MATCH(Input!E32, UI[Name],0)</f>
        <v>2</v>
      </c>
      <c r="E31" s="3">
        <f>MATCH(Input!K32,XPS[Name],0)</f>
        <v>1</v>
      </c>
      <c r="F31" s="35">
        <f>Input!R32</f>
        <v>0</v>
      </c>
    </row>
    <row r="32" spans="1:6" x14ac:dyDescent="0.25">
      <c r="A32" s="3">
        <f>MATCH(Input!B33, AV[Name],0)</f>
        <v>3</v>
      </c>
      <c r="B32" s="3">
        <f>MATCH(Input!C33, EAC[Name],0)</f>
        <v>5</v>
      </c>
      <c r="C32" s="3">
        <f>MATCH(Input!D33,PR[Name],0)</f>
        <v>3</v>
      </c>
      <c r="D32" s="3">
        <f>MATCH(Input!E33, UI[Name],0)</f>
        <v>1</v>
      </c>
      <c r="E32" s="3">
        <f>MATCH(Input!K33,XPS[Name],0)</f>
        <v>5</v>
      </c>
      <c r="F32" s="35">
        <f>Input!R33</f>
        <v>2.2999999999999998</v>
      </c>
    </row>
    <row r="33" spans="1:6" x14ac:dyDescent="0.25">
      <c r="A33" s="3">
        <f>MATCH(Input!B34, AV[Name],0)</f>
        <v>2</v>
      </c>
      <c r="B33" s="3">
        <f>MATCH(Input!C34, EAC[Name],0)</f>
        <v>2</v>
      </c>
      <c r="C33" s="3">
        <f>MATCH(Input!D34,PR[Name],0)</f>
        <v>1</v>
      </c>
      <c r="D33" s="3">
        <f>MATCH(Input!E34, UI[Name],0)</f>
        <v>1</v>
      </c>
      <c r="E33" s="3">
        <f>MATCH(Input!K34,XPS[Name],0)</f>
        <v>3</v>
      </c>
      <c r="F33" s="35">
        <f>Input!R34</f>
        <v>8.5</v>
      </c>
    </row>
    <row r="34" spans="1:6" x14ac:dyDescent="0.25">
      <c r="A34" s="3">
        <f>MATCH(Input!B35, AV[Name],0)</f>
        <v>3</v>
      </c>
      <c r="B34" s="3">
        <f>MATCH(Input!C35, EAC[Name],0)</f>
        <v>3</v>
      </c>
      <c r="C34" s="3">
        <f>MATCH(Input!D35,PR[Name],0)</f>
        <v>3</v>
      </c>
      <c r="D34" s="3">
        <f>MATCH(Input!E35, UI[Name],0)</f>
        <v>2</v>
      </c>
      <c r="E34" s="3">
        <f>MATCH(Input!K35,XPS[Name],0)</f>
        <v>5</v>
      </c>
      <c r="F34" s="35">
        <f>Input!R35</f>
        <v>4.3</v>
      </c>
    </row>
    <row r="35" spans="1:6" x14ac:dyDescent="0.25">
      <c r="A35" s="3">
        <f>MATCH(Input!B36, AV[Name],0)</f>
        <v>3</v>
      </c>
      <c r="B35" s="3">
        <f>MATCH(Input!C36, EAC[Name],0)</f>
        <v>4</v>
      </c>
      <c r="C35" s="3">
        <f>MATCH(Input!D36,PR[Name],0)</f>
        <v>3</v>
      </c>
      <c r="D35" s="3">
        <f>MATCH(Input!E36, UI[Name],0)</f>
        <v>2</v>
      </c>
      <c r="E35" s="3">
        <f>MATCH(Input!K36,XPS[Name],0)</f>
        <v>1</v>
      </c>
      <c r="F35" s="35">
        <f>Input!R36</f>
        <v>0</v>
      </c>
    </row>
    <row r="36" spans="1:6" x14ac:dyDescent="0.25">
      <c r="A36" s="3">
        <f>MATCH(Input!B37, AV[Name],0)</f>
        <v>3</v>
      </c>
      <c r="B36" s="3">
        <f>MATCH(Input!C37, EAC[Name],0)</f>
        <v>3</v>
      </c>
      <c r="C36" s="3">
        <f>MATCH(Input!D37,PR[Name],0)</f>
        <v>1</v>
      </c>
      <c r="D36" s="3">
        <f>MATCH(Input!E37, UI[Name],0)</f>
        <v>2</v>
      </c>
      <c r="E36" s="3">
        <f>MATCH(Input!K37,XPS[Name],0)</f>
        <v>2</v>
      </c>
      <c r="F36" s="35">
        <f>Input!R37</f>
        <v>3.9</v>
      </c>
    </row>
    <row r="37" spans="1:6" x14ac:dyDescent="0.25">
      <c r="A37" s="3">
        <f>MATCH(Input!B38, AV[Name],0)</f>
        <v>3</v>
      </c>
      <c r="B37" s="3">
        <f>MATCH(Input!C38, EAC[Name],0)</f>
        <v>6</v>
      </c>
      <c r="C37" s="3">
        <f>MATCH(Input!D38,PR[Name],0)</f>
        <v>3</v>
      </c>
      <c r="D37" s="3">
        <f>MATCH(Input!E38, UI[Name],0)</f>
        <v>1</v>
      </c>
      <c r="E37" s="3">
        <f>MATCH(Input!K38,XPS[Name],0)</f>
        <v>5</v>
      </c>
      <c r="F37" s="35">
        <f>Input!R38</f>
        <v>1.2</v>
      </c>
    </row>
    <row r="38" spans="1:6" x14ac:dyDescent="0.25">
      <c r="A38" s="3">
        <f>MATCH(Input!B39, AV[Name],0)</f>
        <v>1</v>
      </c>
      <c r="B38" s="3">
        <f>MATCH(Input!C39, EAC[Name],0)</f>
        <v>5</v>
      </c>
      <c r="C38" s="3">
        <f>MATCH(Input!D39,PR[Name],0)</f>
        <v>3</v>
      </c>
      <c r="D38" s="3">
        <f>MATCH(Input!E39, UI[Name],0)</f>
        <v>2</v>
      </c>
      <c r="E38" s="3">
        <f>MATCH(Input!K39,XPS[Name],0)</f>
        <v>1</v>
      </c>
      <c r="F38" s="35">
        <f>Input!R39</f>
        <v>0</v>
      </c>
    </row>
    <row r="39" spans="1:6" x14ac:dyDescent="0.25">
      <c r="A39" s="3">
        <f>MATCH(Input!B40, AV[Name],0)</f>
        <v>1</v>
      </c>
      <c r="B39" s="3">
        <f>MATCH(Input!C40, EAC[Name],0)</f>
        <v>2</v>
      </c>
      <c r="C39" s="3">
        <f>MATCH(Input!D40,PR[Name],0)</f>
        <v>2</v>
      </c>
      <c r="D39" s="3">
        <f>MATCH(Input!E40, UI[Name],0)</f>
        <v>1</v>
      </c>
      <c r="E39" s="3">
        <f>MATCH(Input!K40,XPS[Name],0)</f>
        <v>3</v>
      </c>
      <c r="F39" s="35">
        <f>Input!R40</f>
        <v>6.8</v>
      </c>
    </row>
    <row r="40" spans="1:6" x14ac:dyDescent="0.25">
      <c r="A40" s="3">
        <f>MATCH(Input!B41, AV[Name],0)</f>
        <v>2</v>
      </c>
      <c r="B40" s="3">
        <f>MATCH(Input!C41, EAC[Name],0)</f>
        <v>4</v>
      </c>
      <c r="C40" s="3">
        <f>MATCH(Input!D41,PR[Name],0)</f>
        <v>3</v>
      </c>
      <c r="D40" s="3">
        <f>MATCH(Input!E41, UI[Name],0)</f>
        <v>1</v>
      </c>
      <c r="E40" s="3">
        <f>MATCH(Input!K41,XPS[Name],0)</f>
        <v>1</v>
      </c>
      <c r="F40" s="35">
        <f>Input!R41</f>
        <v>0</v>
      </c>
    </row>
    <row r="41" spans="1:6" x14ac:dyDescent="0.25">
      <c r="A41" s="3">
        <f>MATCH(Input!B42, AV[Name],0)</f>
        <v>4</v>
      </c>
      <c r="B41" s="3">
        <f>MATCH(Input!C42, EAC[Name],0)</f>
        <v>2</v>
      </c>
      <c r="C41" s="3">
        <f>MATCH(Input!D42,PR[Name],0)</f>
        <v>2</v>
      </c>
      <c r="D41" s="3">
        <f>MATCH(Input!E42, UI[Name],0)</f>
        <v>2</v>
      </c>
      <c r="E41" s="3">
        <f>MATCH(Input!K42,XPS[Name],0)</f>
        <v>5</v>
      </c>
      <c r="F41" s="35">
        <f>Input!R42</f>
        <v>7.2</v>
      </c>
    </row>
    <row r="42" spans="1:6" x14ac:dyDescent="0.25">
      <c r="A42" s="3">
        <f>MATCH(Input!B43, AV[Name],0)</f>
        <v>2</v>
      </c>
      <c r="B42" s="3">
        <f>MATCH(Input!C43, EAC[Name],0)</f>
        <v>6</v>
      </c>
      <c r="C42" s="3">
        <f>MATCH(Input!D43,PR[Name],0)</f>
        <v>2</v>
      </c>
      <c r="D42" s="3">
        <f>MATCH(Input!E43, UI[Name],0)</f>
        <v>1</v>
      </c>
      <c r="E42" s="3">
        <f>MATCH(Input!K43,XPS[Name],0)</f>
        <v>2</v>
      </c>
      <c r="F42" s="35">
        <f>Input!R43</f>
        <v>1.5</v>
      </c>
    </row>
    <row r="43" spans="1:6" x14ac:dyDescent="0.25">
      <c r="A43" s="3">
        <f>MATCH(Input!B44, AV[Name],0)</f>
        <v>3</v>
      </c>
      <c r="B43" s="3">
        <f>MATCH(Input!C44, EAC[Name],0)</f>
        <v>3</v>
      </c>
      <c r="C43" s="3">
        <f>MATCH(Input!D44,PR[Name],0)</f>
        <v>1</v>
      </c>
      <c r="D43" s="3">
        <f>MATCH(Input!E44, UI[Name],0)</f>
        <v>1</v>
      </c>
      <c r="E43" s="3">
        <f>MATCH(Input!K44,XPS[Name],0)</f>
        <v>4</v>
      </c>
      <c r="F43" s="35">
        <f>Input!R44</f>
        <v>7.2</v>
      </c>
    </row>
    <row r="44" spans="1:6" x14ac:dyDescent="0.25">
      <c r="A44" s="3">
        <f>MATCH(Input!B45, AV[Name],0)</f>
        <v>3</v>
      </c>
      <c r="B44" s="3">
        <f>MATCH(Input!C45, EAC[Name],0)</f>
        <v>3</v>
      </c>
      <c r="C44" s="3">
        <f>MATCH(Input!D45,PR[Name],0)</f>
        <v>3</v>
      </c>
      <c r="D44" s="3">
        <f>MATCH(Input!E45, UI[Name],0)</f>
        <v>2</v>
      </c>
      <c r="E44" s="3">
        <f>MATCH(Input!K45,XPS[Name],0)</f>
        <v>2</v>
      </c>
      <c r="F44" s="35">
        <f>Input!R45</f>
        <v>2.9</v>
      </c>
    </row>
    <row r="45" spans="1:6" x14ac:dyDescent="0.25">
      <c r="A45" s="3">
        <f>MATCH(Input!B46, AV[Name],0)</f>
        <v>1</v>
      </c>
      <c r="B45" s="3">
        <f>MATCH(Input!C46, EAC[Name],0)</f>
        <v>3</v>
      </c>
      <c r="C45" s="3">
        <f>MATCH(Input!D46,PR[Name],0)</f>
        <v>1</v>
      </c>
      <c r="D45" s="3">
        <f>MATCH(Input!E46, UI[Name],0)</f>
        <v>1</v>
      </c>
      <c r="E45" s="3">
        <f>MATCH(Input!K46,XPS[Name],0)</f>
        <v>2</v>
      </c>
      <c r="F45" s="35">
        <f>Input!R46</f>
        <v>6.6</v>
      </c>
    </row>
    <row r="46" spans="1:6" x14ac:dyDescent="0.25">
      <c r="A46" s="3">
        <f>MATCH(Input!B47, AV[Name],0)</f>
        <v>1</v>
      </c>
      <c r="B46" s="3">
        <f>MATCH(Input!C47, EAC[Name],0)</f>
        <v>2</v>
      </c>
      <c r="C46" s="3">
        <f>MATCH(Input!D47,PR[Name],0)</f>
        <v>2</v>
      </c>
      <c r="D46" s="3">
        <f>MATCH(Input!E47, UI[Name],0)</f>
        <v>1</v>
      </c>
      <c r="E46" s="3">
        <f>MATCH(Input!K47,XPS[Name],0)</f>
        <v>1</v>
      </c>
      <c r="F46" s="35">
        <f>Input!R47</f>
        <v>0</v>
      </c>
    </row>
    <row r="47" spans="1:6" x14ac:dyDescent="0.25">
      <c r="A47" s="3">
        <f>MATCH(Input!B48, AV[Name],0)</f>
        <v>2</v>
      </c>
      <c r="B47" s="3">
        <f>MATCH(Input!C48, EAC[Name],0)</f>
        <v>1</v>
      </c>
      <c r="C47" s="3">
        <f>MATCH(Input!D48,PR[Name],0)</f>
        <v>3</v>
      </c>
      <c r="D47" s="3">
        <f>MATCH(Input!E48, UI[Name],0)</f>
        <v>1</v>
      </c>
      <c r="E47" s="3">
        <f>MATCH(Input!K48,XPS[Name],0)</f>
        <v>5</v>
      </c>
      <c r="F47" s="35">
        <f>Input!R48</f>
        <v>7.8</v>
      </c>
    </row>
    <row r="48" spans="1:6" x14ac:dyDescent="0.25">
      <c r="A48" s="3">
        <f>MATCH(Input!B49, AV[Name],0)</f>
        <v>2</v>
      </c>
      <c r="B48" s="3">
        <f>MATCH(Input!C49, EAC[Name],0)</f>
        <v>3</v>
      </c>
      <c r="C48" s="3">
        <f>MATCH(Input!D49,PR[Name],0)</f>
        <v>2</v>
      </c>
      <c r="D48" s="3">
        <f>MATCH(Input!E49, UI[Name],0)</f>
        <v>2</v>
      </c>
      <c r="E48" s="3">
        <f>MATCH(Input!K49,XPS[Name],0)</f>
        <v>4</v>
      </c>
      <c r="F48" s="35">
        <f>Input!R49</f>
        <v>6.8</v>
      </c>
    </row>
    <row r="49" spans="1:6" x14ac:dyDescent="0.25">
      <c r="A49" s="3">
        <f>MATCH(Input!B50, AV[Name],0)</f>
        <v>2</v>
      </c>
      <c r="B49" s="3">
        <f>MATCH(Input!C50, EAC[Name],0)</f>
        <v>5</v>
      </c>
      <c r="C49" s="3">
        <f>MATCH(Input!D50,PR[Name],0)</f>
        <v>2</v>
      </c>
      <c r="D49" s="3">
        <f>MATCH(Input!E50, UI[Name],0)</f>
        <v>1</v>
      </c>
      <c r="E49" s="3">
        <f>MATCH(Input!K50,XPS[Name],0)</f>
        <v>2</v>
      </c>
      <c r="F49" s="35">
        <f>Input!R50</f>
        <v>2.7</v>
      </c>
    </row>
    <row r="50" spans="1:6" x14ac:dyDescent="0.25">
      <c r="A50" s="3">
        <f>MATCH(Input!B51, AV[Name],0)</f>
        <v>1</v>
      </c>
      <c r="B50" s="3">
        <f>MATCH(Input!C51, EAC[Name],0)</f>
        <v>4</v>
      </c>
      <c r="C50" s="3">
        <f>MATCH(Input!D51,PR[Name],0)</f>
        <v>1</v>
      </c>
      <c r="D50" s="3">
        <f>MATCH(Input!E51, UI[Name],0)</f>
        <v>1</v>
      </c>
      <c r="E50" s="3">
        <f>MATCH(Input!K51,XPS[Name],0)</f>
        <v>3</v>
      </c>
      <c r="F50" s="35">
        <f>Input!R51</f>
        <v>6.3</v>
      </c>
    </row>
    <row r="51" spans="1:6" x14ac:dyDescent="0.25">
      <c r="A51" s="3">
        <f>MATCH(Input!B52, AV[Name],0)</f>
        <v>4</v>
      </c>
      <c r="B51" s="3">
        <f>MATCH(Input!C52, EAC[Name],0)</f>
        <v>6</v>
      </c>
      <c r="C51" s="3">
        <f>MATCH(Input!D52,PR[Name],0)</f>
        <v>3</v>
      </c>
      <c r="D51" s="3">
        <f>MATCH(Input!E52, UI[Name],0)</f>
        <v>2</v>
      </c>
      <c r="E51" s="3">
        <f>MATCH(Input!K52,XPS[Name],0)</f>
        <v>5</v>
      </c>
      <c r="F51" s="35">
        <f>Input!R52</f>
        <v>0.8</v>
      </c>
    </row>
    <row r="52" spans="1:6" x14ac:dyDescent="0.25">
      <c r="A52" s="3">
        <f>MATCH(Input!B53, AV[Name],0)</f>
        <v>3</v>
      </c>
      <c r="B52" s="3">
        <f>MATCH(Input!C53, EAC[Name],0)</f>
        <v>2</v>
      </c>
      <c r="C52" s="3">
        <f>MATCH(Input!D53,PR[Name],0)</f>
        <v>2</v>
      </c>
      <c r="D52" s="3">
        <f>MATCH(Input!E53, UI[Name],0)</f>
        <v>2</v>
      </c>
      <c r="E52" s="3">
        <f>MATCH(Input!K53,XPS[Name],0)</f>
        <v>1</v>
      </c>
      <c r="F52" s="35">
        <f>Input!R53</f>
        <v>0</v>
      </c>
    </row>
    <row r="53" spans="1:6" x14ac:dyDescent="0.25">
      <c r="A53" s="3">
        <f>MATCH(Input!B54, AV[Name],0)</f>
        <v>1</v>
      </c>
      <c r="B53" s="3">
        <f>MATCH(Input!C54, EAC[Name],0)</f>
        <v>6</v>
      </c>
      <c r="C53" s="3">
        <f>MATCH(Input!D54,PR[Name],0)</f>
        <v>2</v>
      </c>
      <c r="D53" s="3">
        <f>MATCH(Input!E54, UI[Name],0)</f>
        <v>2</v>
      </c>
      <c r="E53" s="3">
        <f>MATCH(Input!K54,XPS[Name],0)</f>
        <v>3</v>
      </c>
      <c r="F53" s="35">
        <f>Input!R54</f>
        <v>1.6</v>
      </c>
    </row>
    <row r="54" spans="1:6" x14ac:dyDescent="0.25">
      <c r="A54" s="3">
        <f>MATCH(Input!B55, AV[Name],0)</f>
        <v>4</v>
      </c>
      <c r="B54" s="3">
        <f>MATCH(Input!C55, EAC[Name],0)</f>
        <v>4</v>
      </c>
      <c r="C54" s="3">
        <f>MATCH(Input!D55,PR[Name],0)</f>
        <v>2</v>
      </c>
      <c r="D54" s="3">
        <f>MATCH(Input!E55, UI[Name],0)</f>
        <v>1</v>
      </c>
      <c r="E54" s="3">
        <f>MATCH(Input!K55,XPS[Name],0)</f>
        <v>2</v>
      </c>
      <c r="F54" s="35">
        <f>Input!R55</f>
        <v>2.8</v>
      </c>
    </row>
    <row r="55" spans="1:6" x14ac:dyDescent="0.25">
      <c r="A55" s="3">
        <f>MATCH(Input!B56, AV[Name],0)</f>
        <v>4</v>
      </c>
      <c r="B55" s="3">
        <f>MATCH(Input!C56, EAC[Name],0)</f>
        <v>3</v>
      </c>
      <c r="C55" s="3">
        <f>MATCH(Input!D56,PR[Name],0)</f>
        <v>3</v>
      </c>
      <c r="D55" s="3">
        <f>MATCH(Input!E56, UI[Name],0)</f>
        <v>1</v>
      </c>
      <c r="E55" s="3">
        <f>MATCH(Input!K56,XPS[Name],0)</f>
        <v>3</v>
      </c>
      <c r="F55" s="35">
        <f>Input!R56</f>
        <v>3.9</v>
      </c>
    </row>
    <row r="56" spans="1:6" x14ac:dyDescent="0.25">
      <c r="A56" s="3">
        <f>MATCH(Input!B57, AV[Name],0)</f>
        <v>1</v>
      </c>
      <c r="B56" s="3">
        <f>MATCH(Input!C57, EAC[Name],0)</f>
        <v>5</v>
      </c>
      <c r="C56" s="3">
        <f>MATCH(Input!D57,PR[Name],0)</f>
        <v>1</v>
      </c>
      <c r="D56" s="3">
        <f>MATCH(Input!E57, UI[Name],0)</f>
        <v>2</v>
      </c>
      <c r="E56" s="3">
        <f>MATCH(Input!K57,XPS[Name],0)</f>
        <v>1</v>
      </c>
      <c r="F56" s="35">
        <f>Input!R57</f>
        <v>0</v>
      </c>
    </row>
    <row r="57" spans="1:6" x14ac:dyDescent="0.25">
      <c r="A57" s="3">
        <f>MATCH(Input!B58, AV[Name],0)</f>
        <v>4</v>
      </c>
      <c r="B57" s="3">
        <f>MATCH(Input!C58, EAC[Name],0)</f>
        <v>6</v>
      </c>
      <c r="C57" s="3">
        <f>MATCH(Input!D58,PR[Name],0)</f>
        <v>1</v>
      </c>
      <c r="D57" s="3">
        <f>MATCH(Input!E58, UI[Name],0)</f>
        <v>2</v>
      </c>
      <c r="E57" s="3">
        <f>MATCH(Input!K58,XPS[Name],0)</f>
        <v>3</v>
      </c>
      <c r="F57" s="35">
        <f>Input!R58</f>
        <v>0.8</v>
      </c>
    </row>
    <row r="58" spans="1:6" x14ac:dyDescent="0.25">
      <c r="A58" s="3">
        <f>MATCH(Input!B59, AV[Name],0)</f>
        <v>4</v>
      </c>
      <c r="B58" s="3">
        <f>MATCH(Input!C59, EAC[Name],0)</f>
        <v>5</v>
      </c>
      <c r="C58" s="3">
        <f>MATCH(Input!D59,PR[Name],0)</f>
        <v>1</v>
      </c>
      <c r="D58" s="3">
        <f>MATCH(Input!E59, UI[Name],0)</f>
        <v>2</v>
      </c>
      <c r="E58" s="3">
        <f>MATCH(Input!K59,XPS[Name],0)</f>
        <v>4</v>
      </c>
      <c r="F58" s="35">
        <f>Input!R59</f>
        <v>2</v>
      </c>
    </row>
    <row r="59" spans="1:6" x14ac:dyDescent="0.25">
      <c r="A59" s="3">
        <f>MATCH(Input!B60, AV[Name],0)</f>
        <v>2</v>
      </c>
      <c r="B59" s="3">
        <f>MATCH(Input!C60, EAC[Name],0)</f>
        <v>3</v>
      </c>
      <c r="C59" s="3">
        <f>MATCH(Input!D60,PR[Name],0)</f>
        <v>2</v>
      </c>
      <c r="D59" s="3">
        <f>MATCH(Input!E60, UI[Name],0)</f>
        <v>1</v>
      </c>
      <c r="E59" s="3">
        <f>MATCH(Input!K60,XPS[Name],0)</f>
        <v>4</v>
      </c>
      <c r="F59" s="35">
        <f>Input!R60</f>
        <v>7.2</v>
      </c>
    </row>
    <row r="60" spans="1:6" x14ac:dyDescent="0.25">
      <c r="A60" s="3">
        <f>MATCH(Input!B61, AV[Name],0)</f>
        <v>3</v>
      </c>
      <c r="B60" s="3">
        <f>MATCH(Input!C61, EAC[Name],0)</f>
        <v>1</v>
      </c>
      <c r="C60" s="3">
        <f>MATCH(Input!D61,PR[Name],0)</f>
        <v>3</v>
      </c>
      <c r="D60" s="3">
        <f>MATCH(Input!E61, UI[Name],0)</f>
        <v>2</v>
      </c>
      <c r="E60" s="3">
        <f>MATCH(Input!K61,XPS[Name],0)</f>
        <v>2</v>
      </c>
      <c r="F60" s="35">
        <f>Input!R61</f>
        <v>3.7</v>
      </c>
    </row>
    <row r="61" spans="1:6" x14ac:dyDescent="0.25">
      <c r="A61" s="3">
        <f>MATCH(Input!B62, AV[Name],0)</f>
        <v>3</v>
      </c>
      <c r="B61" s="3">
        <f>MATCH(Input!C62, EAC[Name],0)</f>
        <v>1</v>
      </c>
      <c r="C61" s="3">
        <f>MATCH(Input!D62,PR[Name],0)</f>
        <v>3</v>
      </c>
      <c r="D61" s="3">
        <f>MATCH(Input!E62, UI[Name],0)</f>
        <v>2</v>
      </c>
      <c r="E61" s="3">
        <f>MATCH(Input!K62,XPS[Name],0)</f>
        <v>1</v>
      </c>
      <c r="F61" s="35">
        <f>Input!R62</f>
        <v>0</v>
      </c>
    </row>
    <row r="62" spans="1:6" x14ac:dyDescent="0.25">
      <c r="A62" s="3">
        <f>MATCH(Input!B63, AV[Name],0)</f>
        <v>4</v>
      </c>
      <c r="B62" s="3">
        <f>MATCH(Input!C63, EAC[Name],0)</f>
        <v>6</v>
      </c>
      <c r="C62" s="3">
        <f>MATCH(Input!D63,PR[Name],0)</f>
        <v>1</v>
      </c>
      <c r="D62" s="3">
        <f>MATCH(Input!E63, UI[Name],0)</f>
        <v>2</v>
      </c>
      <c r="E62" s="3">
        <f>MATCH(Input!K63,XPS[Name],0)</f>
        <v>1</v>
      </c>
      <c r="F62" s="35">
        <f>Input!R63</f>
        <v>0</v>
      </c>
    </row>
    <row r="63" spans="1:6" x14ac:dyDescent="0.25">
      <c r="A63" s="3">
        <f>MATCH(Input!B64, AV[Name],0)</f>
        <v>3</v>
      </c>
      <c r="B63" s="3">
        <f>MATCH(Input!C64, EAC[Name],0)</f>
        <v>1</v>
      </c>
      <c r="C63" s="3">
        <f>MATCH(Input!D64,PR[Name],0)</f>
        <v>3</v>
      </c>
      <c r="D63" s="3">
        <f>MATCH(Input!E64, UI[Name],0)</f>
        <v>2</v>
      </c>
      <c r="E63" s="3">
        <f>MATCH(Input!K64,XPS[Name],0)</f>
        <v>2</v>
      </c>
      <c r="F63" s="35">
        <f>Input!R64</f>
        <v>3.7</v>
      </c>
    </row>
    <row r="64" spans="1:6" x14ac:dyDescent="0.25">
      <c r="A64" s="3">
        <f>MATCH(Input!B65, AV[Name],0)</f>
        <v>4</v>
      </c>
      <c r="B64" s="3">
        <f>MATCH(Input!C65, EAC[Name],0)</f>
        <v>5</v>
      </c>
      <c r="C64" s="3">
        <f>MATCH(Input!D65,PR[Name],0)</f>
        <v>2</v>
      </c>
      <c r="D64" s="3">
        <f>MATCH(Input!E65, UI[Name],0)</f>
        <v>2</v>
      </c>
      <c r="E64" s="3">
        <f>MATCH(Input!K65,XPS[Name],0)</f>
        <v>2</v>
      </c>
      <c r="F64" s="35">
        <f>Input!R65</f>
        <v>1.6</v>
      </c>
    </row>
    <row r="65" spans="1:6" x14ac:dyDescent="0.25">
      <c r="A65" s="3">
        <f>MATCH(Input!B66, AV[Name],0)</f>
        <v>3</v>
      </c>
      <c r="B65" s="3">
        <f>MATCH(Input!C66, EAC[Name],0)</f>
        <v>3</v>
      </c>
      <c r="C65" s="3">
        <f>MATCH(Input!D66,PR[Name],0)</f>
        <v>1</v>
      </c>
      <c r="D65" s="3">
        <f>MATCH(Input!E66, UI[Name],0)</f>
        <v>1</v>
      </c>
      <c r="E65" s="3">
        <f>MATCH(Input!K66,XPS[Name],0)</f>
        <v>3</v>
      </c>
      <c r="F65" s="35">
        <f>Input!R66</f>
        <v>6.2</v>
      </c>
    </row>
    <row r="66" spans="1:6" x14ac:dyDescent="0.25">
      <c r="A66" s="3">
        <f>MATCH(Input!B67, AV[Name],0)</f>
        <v>3</v>
      </c>
      <c r="B66" s="3">
        <f>MATCH(Input!C67, EAC[Name],0)</f>
        <v>2</v>
      </c>
      <c r="C66" s="3">
        <f>MATCH(Input!D67,PR[Name],0)</f>
        <v>2</v>
      </c>
      <c r="D66" s="3">
        <f>MATCH(Input!E67, UI[Name],0)</f>
        <v>2</v>
      </c>
      <c r="E66" s="3">
        <f>MATCH(Input!K67,XPS[Name],0)</f>
        <v>4</v>
      </c>
      <c r="F66" s="35">
        <f>Input!R67</f>
        <v>6.8</v>
      </c>
    </row>
    <row r="67" spans="1:6" x14ac:dyDescent="0.25">
      <c r="A67" s="3">
        <f>MATCH(Input!B68, AV[Name],0)</f>
        <v>2</v>
      </c>
      <c r="B67" s="3">
        <f>MATCH(Input!C68, EAC[Name],0)</f>
        <v>2</v>
      </c>
      <c r="C67" s="3">
        <f>MATCH(Input!D68,PR[Name],0)</f>
        <v>2</v>
      </c>
      <c r="D67" s="3">
        <f>MATCH(Input!E68, UI[Name],0)</f>
        <v>2</v>
      </c>
      <c r="E67" s="3">
        <f>MATCH(Input!K68,XPS[Name],0)</f>
        <v>5</v>
      </c>
      <c r="F67" s="35">
        <f>Input!R68</f>
        <v>7</v>
      </c>
    </row>
    <row r="68" spans="1:6" x14ac:dyDescent="0.25">
      <c r="A68" s="3">
        <f>MATCH(Input!B69, AV[Name],0)</f>
        <v>2</v>
      </c>
      <c r="B68" s="3">
        <f>MATCH(Input!C69, EAC[Name],0)</f>
        <v>6</v>
      </c>
      <c r="C68" s="3">
        <f>MATCH(Input!D69,PR[Name],0)</f>
        <v>3</v>
      </c>
      <c r="D68" s="3">
        <f>MATCH(Input!E69, UI[Name],0)</f>
        <v>1</v>
      </c>
      <c r="E68" s="3">
        <f>MATCH(Input!K69,XPS[Name],0)</f>
        <v>1</v>
      </c>
      <c r="F68" s="35">
        <f>Input!R69</f>
        <v>0</v>
      </c>
    </row>
    <row r="69" spans="1:6" x14ac:dyDescent="0.25">
      <c r="A69" s="3">
        <f>MATCH(Input!B70, AV[Name],0)</f>
        <v>4</v>
      </c>
      <c r="B69" s="3">
        <f>MATCH(Input!C70, EAC[Name],0)</f>
        <v>1</v>
      </c>
      <c r="C69" s="3">
        <f>MATCH(Input!D70,PR[Name],0)</f>
        <v>3</v>
      </c>
      <c r="D69" s="3">
        <f>MATCH(Input!E70, UI[Name],0)</f>
        <v>1</v>
      </c>
      <c r="E69" s="3">
        <f>MATCH(Input!K70,XPS[Name],0)</f>
        <v>5</v>
      </c>
      <c r="F69" s="35">
        <f>Input!R70</f>
        <v>4.8</v>
      </c>
    </row>
    <row r="70" spans="1:6" x14ac:dyDescent="0.25">
      <c r="A70" s="3">
        <f>MATCH(Input!B71, AV[Name],0)</f>
        <v>1</v>
      </c>
      <c r="B70" s="3">
        <f>MATCH(Input!C71, EAC[Name],0)</f>
        <v>3</v>
      </c>
      <c r="C70" s="3">
        <f>MATCH(Input!D71,PR[Name],0)</f>
        <v>2</v>
      </c>
      <c r="D70" s="3">
        <f>MATCH(Input!E71, UI[Name],0)</f>
        <v>1</v>
      </c>
      <c r="E70" s="3">
        <f>MATCH(Input!K71,XPS[Name],0)</f>
        <v>5</v>
      </c>
      <c r="F70" s="35">
        <f>Input!R71</f>
        <v>7.1</v>
      </c>
    </row>
    <row r="71" spans="1:6" x14ac:dyDescent="0.25">
      <c r="A71" s="3">
        <f>MATCH(Input!B72, AV[Name],0)</f>
        <v>3</v>
      </c>
      <c r="B71" s="3">
        <f>MATCH(Input!C72, EAC[Name],0)</f>
        <v>2</v>
      </c>
      <c r="C71" s="3">
        <f>MATCH(Input!D72,PR[Name],0)</f>
        <v>3</v>
      </c>
      <c r="D71" s="3">
        <f>MATCH(Input!E72, UI[Name],0)</f>
        <v>1</v>
      </c>
      <c r="E71" s="3">
        <f>MATCH(Input!K72,XPS[Name],0)</f>
        <v>5</v>
      </c>
      <c r="F71" s="35">
        <f>Input!R72</f>
        <v>5</v>
      </c>
    </row>
    <row r="72" spans="1:6" x14ac:dyDescent="0.25">
      <c r="A72" s="3">
        <f>MATCH(Input!B73, AV[Name],0)</f>
        <v>1</v>
      </c>
      <c r="B72" s="3">
        <f>MATCH(Input!C73, EAC[Name],0)</f>
        <v>5</v>
      </c>
      <c r="C72" s="3">
        <f>MATCH(Input!D73,PR[Name],0)</f>
        <v>3</v>
      </c>
      <c r="D72" s="3">
        <f>MATCH(Input!E73, UI[Name],0)</f>
        <v>2</v>
      </c>
      <c r="E72" s="3">
        <f>MATCH(Input!K73,XPS[Name],0)</f>
        <v>5</v>
      </c>
      <c r="F72" s="35">
        <f>Input!R73</f>
        <v>3.9</v>
      </c>
    </row>
    <row r="73" spans="1:6" x14ac:dyDescent="0.25">
      <c r="A73" s="3">
        <f>MATCH(Input!B74, AV[Name],0)</f>
        <v>1</v>
      </c>
      <c r="B73" s="3">
        <f>MATCH(Input!C74, EAC[Name],0)</f>
        <v>4</v>
      </c>
      <c r="C73" s="3">
        <f>MATCH(Input!D74,PR[Name],0)</f>
        <v>1</v>
      </c>
      <c r="D73" s="3">
        <f>MATCH(Input!E74, UI[Name],0)</f>
        <v>1</v>
      </c>
      <c r="E73" s="3">
        <f>MATCH(Input!K74,XPS[Name],0)</f>
        <v>4</v>
      </c>
      <c r="F73" s="35">
        <f>Input!R74</f>
        <v>6.7</v>
      </c>
    </row>
    <row r="74" spans="1:6" x14ac:dyDescent="0.25">
      <c r="A74" s="3">
        <f>MATCH(Input!B75, AV[Name],0)</f>
        <v>3</v>
      </c>
      <c r="B74" s="3">
        <f>MATCH(Input!C75, EAC[Name],0)</f>
        <v>5</v>
      </c>
      <c r="C74" s="3">
        <f>MATCH(Input!D75,PR[Name],0)</f>
        <v>2</v>
      </c>
      <c r="D74" s="3">
        <f>MATCH(Input!E75, UI[Name],0)</f>
        <v>2</v>
      </c>
      <c r="E74" s="3">
        <f>MATCH(Input!K75,XPS[Name],0)</f>
        <v>2</v>
      </c>
      <c r="F74" s="35">
        <f>Input!R75</f>
        <v>1.9</v>
      </c>
    </row>
    <row r="75" spans="1:6" x14ac:dyDescent="0.25">
      <c r="A75" s="3">
        <f>MATCH(Input!B76, AV[Name],0)</f>
        <v>4</v>
      </c>
      <c r="B75" s="3">
        <f>MATCH(Input!C76, EAC[Name],0)</f>
        <v>5</v>
      </c>
      <c r="C75" s="3">
        <f>MATCH(Input!D76,PR[Name],0)</f>
        <v>2</v>
      </c>
      <c r="D75" s="3">
        <f>MATCH(Input!E76, UI[Name],0)</f>
        <v>1</v>
      </c>
      <c r="E75" s="3">
        <f>MATCH(Input!K76,XPS[Name],0)</f>
        <v>1</v>
      </c>
      <c r="F75" s="35">
        <f>Input!R76</f>
        <v>0</v>
      </c>
    </row>
    <row r="76" spans="1:6" x14ac:dyDescent="0.25">
      <c r="A76" s="3">
        <f>MATCH(Input!B77, AV[Name],0)</f>
        <v>1</v>
      </c>
      <c r="B76" s="3">
        <f>MATCH(Input!C77, EAC[Name],0)</f>
        <v>1</v>
      </c>
      <c r="C76" s="3">
        <f>MATCH(Input!D77,PR[Name],0)</f>
        <v>2</v>
      </c>
      <c r="D76" s="3">
        <f>MATCH(Input!E77, UI[Name],0)</f>
        <v>2</v>
      </c>
      <c r="E76" s="3">
        <f>MATCH(Input!K77,XPS[Name],0)</f>
        <v>5</v>
      </c>
      <c r="F76" s="35">
        <f>Input!R77</f>
        <v>7.7</v>
      </c>
    </row>
    <row r="77" spans="1:6" x14ac:dyDescent="0.25">
      <c r="A77" s="3">
        <f>MATCH(Input!B78, AV[Name],0)</f>
        <v>2</v>
      </c>
      <c r="B77" s="3">
        <f>MATCH(Input!C78, EAC[Name],0)</f>
        <v>2</v>
      </c>
      <c r="C77" s="3">
        <f>MATCH(Input!D78,PR[Name],0)</f>
        <v>1</v>
      </c>
      <c r="D77" s="3">
        <f>MATCH(Input!E78, UI[Name],0)</f>
        <v>2</v>
      </c>
      <c r="E77" s="3">
        <f>MATCH(Input!K78,XPS[Name],0)</f>
        <v>2</v>
      </c>
      <c r="F77" s="35">
        <f>Input!R78</f>
        <v>8</v>
      </c>
    </row>
    <row r="78" spans="1:6" x14ac:dyDescent="0.25">
      <c r="A78" s="3">
        <f>MATCH(Input!B79, AV[Name],0)</f>
        <v>1</v>
      </c>
      <c r="B78" s="3">
        <f>MATCH(Input!C79, EAC[Name],0)</f>
        <v>1</v>
      </c>
      <c r="C78" s="3">
        <f>MATCH(Input!D79,PR[Name],0)</f>
        <v>3</v>
      </c>
      <c r="D78" s="3">
        <f>MATCH(Input!E79, UI[Name],0)</f>
        <v>1</v>
      </c>
      <c r="E78" s="3">
        <f>MATCH(Input!K79,XPS[Name],0)</f>
        <v>4</v>
      </c>
      <c r="F78" s="35">
        <f>Input!R79</f>
        <v>7.2</v>
      </c>
    </row>
    <row r="79" spans="1:6" x14ac:dyDescent="0.25">
      <c r="A79" s="3">
        <f>MATCH(Input!B80, AV[Name],0)</f>
        <v>3</v>
      </c>
      <c r="B79" s="3">
        <f>MATCH(Input!C80, EAC[Name],0)</f>
        <v>5</v>
      </c>
      <c r="C79" s="3">
        <f>MATCH(Input!D80,PR[Name],0)</f>
        <v>3</v>
      </c>
      <c r="D79" s="3">
        <f>MATCH(Input!E80, UI[Name],0)</f>
        <v>2</v>
      </c>
      <c r="E79" s="3">
        <f>MATCH(Input!K80,XPS[Name],0)</f>
        <v>4</v>
      </c>
      <c r="F79" s="35">
        <f>Input!R80</f>
        <v>2</v>
      </c>
    </row>
    <row r="80" spans="1:6" x14ac:dyDescent="0.25">
      <c r="A80" s="3">
        <f>MATCH(Input!B81, AV[Name],0)</f>
        <v>2</v>
      </c>
      <c r="B80" s="3">
        <f>MATCH(Input!C81, EAC[Name],0)</f>
        <v>5</v>
      </c>
      <c r="C80" s="3">
        <f>MATCH(Input!D81,PR[Name],0)</f>
        <v>2</v>
      </c>
      <c r="D80" s="3">
        <f>MATCH(Input!E81, UI[Name],0)</f>
        <v>1</v>
      </c>
      <c r="E80" s="3">
        <f>MATCH(Input!K81,XPS[Name],0)</f>
        <v>4</v>
      </c>
      <c r="F80" s="35">
        <f>Input!R81</f>
        <v>3.8</v>
      </c>
    </row>
    <row r="81" spans="1:6" x14ac:dyDescent="0.25">
      <c r="A81" s="3">
        <f>MATCH(Input!B82, AV[Name],0)</f>
        <v>1</v>
      </c>
      <c r="B81" s="3">
        <f>MATCH(Input!C82, EAC[Name],0)</f>
        <v>4</v>
      </c>
      <c r="C81" s="3">
        <f>MATCH(Input!D82,PR[Name],0)</f>
        <v>1</v>
      </c>
      <c r="D81" s="3">
        <f>MATCH(Input!E82, UI[Name],0)</f>
        <v>1</v>
      </c>
      <c r="E81" s="3">
        <f>MATCH(Input!K82,XPS[Name],0)</f>
        <v>4</v>
      </c>
      <c r="F81" s="35">
        <f>Input!R82</f>
        <v>6.7</v>
      </c>
    </row>
    <row r="82" spans="1:6" x14ac:dyDescent="0.25">
      <c r="A82" s="3">
        <f>MATCH(Input!B83, AV[Name],0)</f>
        <v>1</v>
      </c>
      <c r="B82" s="3">
        <f>MATCH(Input!C83, EAC[Name],0)</f>
        <v>4</v>
      </c>
      <c r="C82" s="3">
        <f>MATCH(Input!D83,PR[Name],0)</f>
        <v>1</v>
      </c>
      <c r="D82" s="3">
        <f>MATCH(Input!E83, UI[Name],0)</f>
        <v>1</v>
      </c>
      <c r="E82" s="3">
        <f>MATCH(Input!K83,XPS[Name],0)</f>
        <v>3</v>
      </c>
      <c r="F82" s="35">
        <f>Input!R83</f>
        <v>6.3</v>
      </c>
    </row>
    <row r="83" spans="1:6" x14ac:dyDescent="0.25">
      <c r="A83" s="3">
        <f>MATCH(Input!B84, AV[Name],0)</f>
        <v>1</v>
      </c>
      <c r="B83" s="3">
        <f>MATCH(Input!C84, EAC[Name],0)</f>
        <v>4</v>
      </c>
      <c r="C83" s="3">
        <f>MATCH(Input!D84,PR[Name],0)</f>
        <v>3</v>
      </c>
      <c r="D83" s="3">
        <f>MATCH(Input!E84, UI[Name],0)</f>
        <v>1</v>
      </c>
      <c r="E83" s="3">
        <f>MATCH(Input!K84,XPS[Name],0)</f>
        <v>2</v>
      </c>
      <c r="F83" s="35">
        <f>Input!R84</f>
        <v>3.7</v>
      </c>
    </row>
    <row r="84" spans="1:6" x14ac:dyDescent="0.25">
      <c r="A84" s="3">
        <f>MATCH(Input!B85, AV[Name],0)</f>
        <v>2</v>
      </c>
      <c r="B84" s="3">
        <f>MATCH(Input!C85, EAC[Name],0)</f>
        <v>6</v>
      </c>
      <c r="C84" s="3">
        <f>MATCH(Input!D85,PR[Name],0)</f>
        <v>1</v>
      </c>
      <c r="D84" s="3">
        <f>MATCH(Input!E85, UI[Name],0)</f>
        <v>2</v>
      </c>
      <c r="E84" s="3">
        <f>MATCH(Input!K85,XPS[Name],0)</f>
        <v>2</v>
      </c>
      <c r="F84" s="35">
        <f>Input!R85</f>
        <v>1.4</v>
      </c>
    </row>
    <row r="85" spans="1:6" x14ac:dyDescent="0.25">
      <c r="A85" s="3">
        <f>MATCH(Input!B86, AV[Name],0)</f>
        <v>3</v>
      </c>
      <c r="B85" s="3">
        <f>MATCH(Input!C86, EAC[Name],0)</f>
        <v>3</v>
      </c>
      <c r="C85" s="3">
        <f>MATCH(Input!D86,PR[Name],0)</f>
        <v>3</v>
      </c>
      <c r="D85" s="3">
        <f>MATCH(Input!E86, UI[Name],0)</f>
        <v>2</v>
      </c>
      <c r="E85" s="3">
        <f>MATCH(Input!K86,XPS[Name],0)</f>
        <v>2</v>
      </c>
      <c r="F85" s="35">
        <f>Input!R86</f>
        <v>2.9</v>
      </c>
    </row>
    <row r="86" spans="1:6" x14ac:dyDescent="0.25">
      <c r="A86" s="3">
        <f>MATCH(Input!B87, AV[Name],0)</f>
        <v>3</v>
      </c>
      <c r="B86" s="3">
        <f>MATCH(Input!C87, EAC[Name],0)</f>
        <v>1</v>
      </c>
      <c r="C86" s="3">
        <f>MATCH(Input!D87,PR[Name],0)</f>
        <v>3</v>
      </c>
      <c r="D86" s="3">
        <f>MATCH(Input!E87, UI[Name],0)</f>
        <v>2</v>
      </c>
      <c r="E86" s="3">
        <f>MATCH(Input!K87,XPS[Name],0)</f>
        <v>4</v>
      </c>
      <c r="F86" s="35">
        <f>Input!R87</f>
        <v>4.8</v>
      </c>
    </row>
    <row r="87" spans="1:6" x14ac:dyDescent="0.25">
      <c r="A87" s="3">
        <f>MATCH(Input!B88, AV[Name],0)</f>
        <v>2</v>
      </c>
      <c r="B87" s="3">
        <f>MATCH(Input!C88, EAC[Name],0)</f>
        <v>3</v>
      </c>
      <c r="C87" s="3">
        <f>MATCH(Input!D88,PR[Name],0)</f>
        <v>2</v>
      </c>
      <c r="D87" s="3">
        <f>MATCH(Input!E88, UI[Name],0)</f>
        <v>1</v>
      </c>
      <c r="E87" s="3">
        <f>MATCH(Input!K88,XPS[Name],0)</f>
        <v>3</v>
      </c>
      <c r="F87" s="35">
        <f>Input!R88</f>
        <v>6.2</v>
      </c>
    </row>
    <row r="88" spans="1:6" x14ac:dyDescent="0.25">
      <c r="A88" s="3">
        <f>MATCH(Input!B89, AV[Name],0)</f>
        <v>1</v>
      </c>
      <c r="B88" s="3">
        <f>MATCH(Input!C89, EAC[Name],0)</f>
        <v>5</v>
      </c>
      <c r="C88" s="3">
        <f>MATCH(Input!D89,PR[Name],0)</f>
        <v>3</v>
      </c>
      <c r="D88" s="3">
        <f>MATCH(Input!E89, UI[Name],0)</f>
        <v>2</v>
      </c>
      <c r="E88" s="3">
        <f>MATCH(Input!K89,XPS[Name],0)</f>
        <v>4</v>
      </c>
      <c r="F88" s="35">
        <f>Input!R89</f>
        <v>3.6</v>
      </c>
    </row>
    <row r="89" spans="1:6" x14ac:dyDescent="0.25">
      <c r="A89" s="3">
        <f>MATCH(Input!B90, AV[Name],0)</f>
        <v>3</v>
      </c>
      <c r="B89" s="3">
        <f>MATCH(Input!C90, EAC[Name],0)</f>
        <v>2</v>
      </c>
      <c r="C89" s="3">
        <f>MATCH(Input!D90,PR[Name],0)</f>
        <v>2</v>
      </c>
      <c r="D89" s="3">
        <f>MATCH(Input!E90, UI[Name],0)</f>
        <v>1</v>
      </c>
      <c r="E89" s="3">
        <f>MATCH(Input!K90,XPS[Name],0)</f>
        <v>4</v>
      </c>
      <c r="F89" s="35">
        <f>Input!R90</f>
        <v>6.8</v>
      </c>
    </row>
    <row r="90" spans="1:6" x14ac:dyDescent="0.25">
      <c r="A90" s="3">
        <f>MATCH(Input!B91, AV[Name],0)</f>
        <v>3</v>
      </c>
      <c r="B90" s="3">
        <f>MATCH(Input!C91, EAC[Name],0)</f>
        <v>1</v>
      </c>
      <c r="C90" s="3">
        <f>MATCH(Input!D91,PR[Name],0)</f>
        <v>3</v>
      </c>
      <c r="D90" s="3">
        <f>MATCH(Input!E91, UI[Name],0)</f>
        <v>2</v>
      </c>
      <c r="E90" s="3">
        <f>MATCH(Input!K91,XPS[Name],0)</f>
        <v>3</v>
      </c>
      <c r="F90" s="35">
        <f>Input!R91</f>
        <v>4.4000000000000004</v>
      </c>
    </row>
    <row r="91" spans="1:6" x14ac:dyDescent="0.25">
      <c r="A91" s="3">
        <f>MATCH(Input!B92, AV[Name],0)</f>
        <v>1</v>
      </c>
      <c r="B91" s="3">
        <f>MATCH(Input!C92, EAC[Name],0)</f>
        <v>1</v>
      </c>
      <c r="C91" s="3">
        <f>MATCH(Input!D92,PR[Name],0)</f>
        <v>3</v>
      </c>
      <c r="D91" s="3">
        <f>MATCH(Input!E92, UI[Name],0)</f>
        <v>2</v>
      </c>
      <c r="E91" s="3">
        <f>MATCH(Input!K92,XPS[Name],0)</f>
        <v>2</v>
      </c>
      <c r="F91" s="35">
        <f>Input!R92</f>
        <v>4.3</v>
      </c>
    </row>
    <row r="92" spans="1:6" x14ac:dyDescent="0.25">
      <c r="A92" s="3">
        <f>MATCH(Input!B93, AV[Name],0)</f>
        <v>4</v>
      </c>
      <c r="B92" s="3">
        <f>MATCH(Input!C93, EAC[Name],0)</f>
        <v>2</v>
      </c>
      <c r="C92" s="3">
        <f>MATCH(Input!D93,PR[Name],0)</f>
        <v>1</v>
      </c>
      <c r="D92" s="3">
        <f>MATCH(Input!E93, UI[Name],0)</f>
        <v>2</v>
      </c>
      <c r="E92" s="3">
        <f>MATCH(Input!K93,XPS[Name],0)</f>
        <v>4</v>
      </c>
      <c r="F92" s="35">
        <f>Input!R93</f>
        <v>6.8</v>
      </c>
    </row>
    <row r="93" spans="1:6" x14ac:dyDescent="0.25">
      <c r="A93" s="3">
        <f>MATCH(Input!B94, AV[Name],0)</f>
        <v>1</v>
      </c>
      <c r="B93" s="3">
        <f>MATCH(Input!C94, EAC[Name],0)</f>
        <v>2</v>
      </c>
      <c r="C93" s="3">
        <f>MATCH(Input!D94,PR[Name],0)</f>
        <v>1</v>
      </c>
      <c r="D93" s="3">
        <f>MATCH(Input!E94, UI[Name],0)</f>
        <v>2</v>
      </c>
      <c r="E93" s="3">
        <f>MATCH(Input!K94,XPS[Name],0)</f>
        <v>1</v>
      </c>
      <c r="F93" s="35">
        <f>Input!R94</f>
        <v>0</v>
      </c>
    </row>
    <row r="94" spans="1:6" x14ac:dyDescent="0.25">
      <c r="A94" s="3">
        <f>MATCH(Input!B95, AV[Name],0)</f>
        <v>3</v>
      </c>
      <c r="B94" s="3">
        <f>MATCH(Input!C95, EAC[Name],0)</f>
        <v>3</v>
      </c>
      <c r="C94" s="3">
        <f>MATCH(Input!D95,PR[Name],0)</f>
        <v>2</v>
      </c>
      <c r="D94" s="3">
        <f>MATCH(Input!E95, UI[Name],0)</f>
        <v>2</v>
      </c>
      <c r="E94" s="3">
        <f>MATCH(Input!K95,XPS[Name],0)</f>
        <v>4</v>
      </c>
      <c r="F94" s="35">
        <f>Input!R95</f>
        <v>4.5999999999999996</v>
      </c>
    </row>
    <row r="95" spans="1:6" x14ac:dyDescent="0.25">
      <c r="A95" s="3">
        <f>MATCH(Input!B96, AV[Name],0)</f>
        <v>4</v>
      </c>
      <c r="B95" s="3">
        <f>MATCH(Input!C96, EAC[Name],0)</f>
        <v>1</v>
      </c>
      <c r="C95" s="3">
        <f>MATCH(Input!D96,PR[Name],0)</f>
        <v>2</v>
      </c>
      <c r="D95" s="3">
        <f>MATCH(Input!E96, UI[Name],0)</f>
        <v>1</v>
      </c>
      <c r="E95" s="3">
        <f>MATCH(Input!K96,XPS[Name],0)</f>
        <v>2</v>
      </c>
      <c r="F95" s="35">
        <f>Input!R96</f>
        <v>4</v>
      </c>
    </row>
    <row r="96" spans="1:6" x14ac:dyDescent="0.25">
      <c r="A96" s="3">
        <f>MATCH(Input!B97, AV[Name],0)</f>
        <v>4</v>
      </c>
      <c r="B96" s="3">
        <f>MATCH(Input!C97, EAC[Name],0)</f>
        <v>6</v>
      </c>
      <c r="C96" s="3">
        <f>MATCH(Input!D97,PR[Name],0)</f>
        <v>2</v>
      </c>
      <c r="D96" s="3">
        <f>MATCH(Input!E97, UI[Name],0)</f>
        <v>1</v>
      </c>
      <c r="E96" s="3">
        <f>MATCH(Input!K97,XPS[Name],0)</f>
        <v>4</v>
      </c>
      <c r="F96" s="35">
        <f>Input!R97</f>
        <v>1</v>
      </c>
    </row>
    <row r="97" spans="1:6" x14ac:dyDescent="0.25">
      <c r="A97" s="3">
        <f>MATCH(Input!B98, AV[Name],0)</f>
        <v>3</v>
      </c>
      <c r="B97" s="3">
        <f>MATCH(Input!C98, EAC[Name],0)</f>
        <v>6</v>
      </c>
      <c r="C97" s="3">
        <f>MATCH(Input!D98,PR[Name],0)</f>
        <v>2</v>
      </c>
      <c r="D97" s="3">
        <f>MATCH(Input!E98, UI[Name],0)</f>
        <v>2</v>
      </c>
      <c r="E97" s="3">
        <f>MATCH(Input!K98,XPS[Name],0)</f>
        <v>2</v>
      </c>
      <c r="F97" s="35">
        <f>Input!R98</f>
        <v>0.7</v>
      </c>
    </row>
    <row r="98" spans="1:6" x14ac:dyDescent="0.25">
      <c r="A98" s="3">
        <f>MATCH(Input!B99, AV[Name],0)</f>
        <v>3</v>
      </c>
      <c r="B98" s="3">
        <f>MATCH(Input!C99, EAC[Name],0)</f>
        <v>5</v>
      </c>
      <c r="C98" s="3">
        <f>MATCH(Input!D99,PR[Name],0)</f>
        <v>2</v>
      </c>
      <c r="D98" s="3">
        <f>MATCH(Input!E99, UI[Name],0)</f>
        <v>2</v>
      </c>
      <c r="E98" s="3">
        <f>MATCH(Input!K99,XPS[Name],0)</f>
        <v>2</v>
      </c>
      <c r="F98" s="35">
        <f>Input!R99</f>
        <v>1.9</v>
      </c>
    </row>
    <row r="99" spans="1:6" x14ac:dyDescent="0.25">
      <c r="A99" s="3">
        <f>MATCH(Input!B100, AV[Name],0)</f>
        <v>3</v>
      </c>
      <c r="B99" s="3">
        <f>MATCH(Input!C100, EAC[Name],0)</f>
        <v>2</v>
      </c>
      <c r="C99" s="3">
        <f>MATCH(Input!D100,PR[Name],0)</f>
        <v>2</v>
      </c>
      <c r="D99" s="3">
        <f>MATCH(Input!E100, UI[Name],0)</f>
        <v>1</v>
      </c>
      <c r="E99" s="3">
        <f>MATCH(Input!K100,XPS[Name],0)</f>
        <v>5</v>
      </c>
      <c r="F99" s="35">
        <f>Input!R100</f>
        <v>7.6</v>
      </c>
    </row>
    <row r="100" spans="1:6" x14ac:dyDescent="0.25">
      <c r="A100" s="3">
        <f>MATCH(Input!B101, AV[Name],0)</f>
        <v>2</v>
      </c>
      <c r="B100" s="3">
        <f>MATCH(Input!C101, EAC[Name],0)</f>
        <v>3</v>
      </c>
      <c r="C100" s="3">
        <f>MATCH(Input!D101,PR[Name],0)</f>
        <v>2</v>
      </c>
      <c r="D100" s="3">
        <f>MATCH(Input!E101, UI[Name],0)</f>
        <v>1</v>
      </c>
      <c r="E100" s="3">
        <f>MATCH(Input!K101,XPS[Name],0)</f>
        <v>5</v>
      </c>
      <c r="F100" s="35">
        <f>Input!R101</f>
        <v>8</v>
      </c>
    </row>
    <row r="101" spans="1:6" x14ac:dyDescent="0.25">
      <c r="A101" s="3">
        <f>MATCH(Input!B102, AV[Name],0)</f>
        <v>1</v>
      </c>
      <c r="B101" s="3">
        <f>MATCH(Input!C102, EAC[Name],0)</f>
        <v>5</v>
      </c>
      <c r="C101" s="3">
        <f>MATCH(Input!D102,PR[Name],0)</f>
        <v>3</v>
      </c>
      <c r="D101" s="3">
        <f>MATCH(Input!E102, UI[Name],0)</f>
        <v>1</v>
      </c>
      <c r="E101" s="3">
        <f>MATCH(Input!K102,XPS[Name],0)</f>
        <v>1</v>
      </c>
      <c r="F101" s="35">
        <f>Input!R102</f>
        <v>0</v>
      </c>
    </row>
    <row r="102" spans="1:6" x14ac:dyDescent="0.25">
      <c r="A102" s="3">
        <f>MATCH(Input!B103, AV[Name],0)</f>
        <v>3</v>
      </c>
      <c r="B102" s="3">
        <f>MATCH(Input!C103, EAC[Name],0)</f>
        <v>4</v>
      </c>
      <c r="C102" s="3">
        <f>MATCH(Input!D103,PR[Name],0)</f>
        <v>1</v>
      </c>
      <c r="D102" s="3">
        <f>MATCH(Input!E103, UI[Name],0)</f>
        <v>1</v>
      </c>
      <c r="E102" s="3">
        <f>MATCH(Input!K103,XPS[Name],0)</f>
        <v>4</v>
      </c>
      <c r="F102" s="35">
        <f>Input!R103</f>
        <v>6.5</v>
      </c>
    </row>
    <row r="103" spans="1:6" x14ac:dyDescent="0.25">
      <c r="A103" s="3">
        <f>MATCH(Input!B104, AV[Name],0)</f>
        <v>2</v>
      </c>
      <c r="B103" s="3">
        <f>MATCH(Input!C104, EAC[Name],0)</f>
        <v>6</v>
      </c>
      <c r="C103" s="3">
        <f>MATCH(Input!D104,PR[Name],0)</f>
        <v>2</v>
      </c>
      <c r="D103" s="3">
        <f>MATCH(Input!E104, UI[Name],0)</f>
        <v>2</v>
      </c>
      <c r="E103" s="3">
        <f>MATCH(Input!K104,XPS[Name],0)</f>
        <v>4</v>
      </c>
      <c r="F103" s="35">
        <f>Input!R104</f>
        <v>1.5</v>
      </c>
    </row>
    <row r="104" spans="1:6" x14ac:dyDescent="0.25">
      <c r="A104" s="3">
        <f>MATCH(Input!B105, AV[Name],0)</f>
        <v>1</v>
      </c>
      <c r="B104" s="3">
        <f>MATCH(Input!C105, EAC[Name],0)</f>
        <v>2</v>
      </c>
      <c r="C104" s="3">
        <f>MATCH(Input!D105,PR[Name],0)</f>
        <v>3</v>
      </c>
      <c r="D104" s="3">
        <f>MATCH(Input!E105, UI[Name],0)</f>
        <v>2</v>
      </c>
      <c r="E104" s="3">
        <f>MATCH(Input!K105,XPS[Name],0)</f>
        <v>2</v>
      </c>
      <c r="F104" s="35">
        <f>Input!R105</f>
        <v>4</v>
      </c>
    </row>
    <row r="105" spans="1:6" x14ac:dyDescent="0.25">
      <c r="A105" s="3">
        <f>MATCH(Input!B106, AV[Name],0)</f>
        <v>4</v>
      </c>
      <c r="B105" s="3">
        <f>MATCH(Input!C106, EAC[Name],0)</f>
        <v>6</v>
      </c>
      <c r="C105" s="3">
        <f>MATCH(Input!D106,PR[Name],0)</f>
        <v>3</v>
      </c>
      <c r="D105" s="3">
        <f>MATCH(Input!E106, UI[Name],0)</f>
        <v>1</v>
      </c>
      <c r="E105" s="3">
        <f>MATCH(Input!K106,XPS[Name],0)</f>
        <v>5</v>
      </c>
      <c r="F105" s="35">
        <f>Input!R106</f>
        <v>1</v>
      </c>
    </row>
    <row r="106" spans="1:6" x14ac:dyDescent="0.25">
      <c r="A106" s="3">
        <f>MATCH(Input!B107, AV[Name],0)</f>
        <v>3</v>
      </c>
      <c r="B106" s="3">
        <f>MATCH(Input!C107, EAC[Name],0)</f>
        <v>2</v>
      </c>
      <c r="C106" s="3">
        <f>MATCH(Input!D107,PR[Name],0)</f>
        <v>2</v>
      </c>
      <c r="D106" s="3">
        <f>MATCH(Input!E107, UI[Name],0)</f>
        <v>1</v>
      </c>
      <c r="E106" s="3">
        <f>MATCH(Input!K107,XPS[Name],0)</f>
        <v>5</v>
      </c>
      <c r="F106" s="35">
        <f>Input!R107</f>
        <v>7.6</v>
      </c>
    </row>
    <row r="107" spans="1:6" x14ac:dyDescent="0.25">
      <c r="A107" s="3">
        <f>MATCH(Input!B108, AV[Name],0)</f>
        <v>2</v>
      </c>
      <c r="B107" s="3">
        <f>MATCH(Input!C108, EAC[Name],0)</f>
        <v>6</v>
      </c>
      <c r="C107" s="3">
        <f>MATCH(Input!D108,PR[Name],0)</f>
        <v>2</v>
      </c>
      <c r="D107" s="3">
        <f>MATCH(Input!E108, UI[Name],0)</f>
        <v>2</v>
      </c>
      <c r="E107" s="3">
        <f>MATCH(Input!K108,XPS[Name],0)</f>
        <v>5</v>
      </c>
      <c r="F107" s="35">
        <f>Input!R108</f>
        <v>1.5</v>
      </c>
    </row>
    <row r="108" spans="1:6" x14ac:dyDescent="0.25">
      <c r="A108" s="3">
        <f>MATCH(Input!B109, AV[Name],0)</f>
        <v>1</v>
      </c>
      <c r="B108" s="3">
        <f>MATCH(Input!C109, EAC[Name],0)</f>
        <v>2</v>
      </c>
      <c r="C108" s="3">
        <f>MATCH(Input!D109,PR[Name],0)</f>
        <v>3</v>
      </c>
      <c r="D108" s="3">
        <f>MATCH(Input!E109, UI[Name],0)</f>
        <v>2</v>
      </c>
      <c r="E108" s="3">
        <f>MATCH(Input!K109,XPS[Name],0)</f>
        <v>5</v>
      </c>
      <c r="F108" s="35">
        <f>Input!R109</f>
        <v>7.5</v>
      </c>
    </row>
    <row r="109" spans="1:6" x14ac:dyDescent="0.25">
      <c r="A109" s="3">
        <f>MATCH(Input!B110, AV[Name],0)</f>
        <v>1</v>
      </c>
      <c r="B109" s="3">
        <f>MATCH(Input!C110, EAC[Name],0)</f>
        <v>4</v>
      </c>
      <c r="C109" s="3">
        <f>MATCH(Input!D110,PR[Name],0)</f>
        <v>2</v>
      </c>
      <c r="D109" s="3">
        <f>MATCH(Input!E110, UI[Name],0)</f>
        <v>1</v>
      </c>
      <c r="E109" s="3">
        <f>MATCH(Input!K110,XPS[Name],0)</f>
        <v>4</v>
      </c>
      <c r="F109" s="35">
        <f>Input!R110</f>
        <v>6.8</v>
      </c>
    </row>
    <row r="110" spans="1:6" x14ac:dyDescent="0.25">
      <c r="A110" s="3">
        <f>MATCH(Input!B111, AV[Name],0)</f>
        <v>2</v>
      </c>
      <c r="B110" s="3">
        <f>MATCH(Input!C111, EAC[Name],0)</f>
        <v>4</v>
      </c>
      <c r="C110" s="3">
        <f>MATCH(Input!D111,PR[Name],0)</f>
        <v>3</v>
      </c>
      <c r="D110" s="3">
        <f>MATCH(Input!E111, UI[Name],0)</f>
        <v>2</v>
      </c>
      <c r="E110" s="3">
        <f>MATCH(Input!K111,XPS[Name],0)</f>
        <v>4</v>
      </c>
      <c r="F110" s="35">
        <f>Input!R111</f>
        <v>4.0999999999999996</v>
      </c>
    </row>
    <row r="111" spans="1:6" x14ac:dyDescent="0.25">
      <c r="A111" s="3">
        <f>MATCH(Input!B112, AV[Name],0)</f>
        <v>4</v>
      </c>
      <c r="B111" s="3">
        <f>MATCH(Input!C112, EAC[Name],0)</f>
        <v>1</v>
      </c>
      <c r="C111" s="3">
        <f>MATCH(Input!D112,PR[Name],0)</f>
        <v>1</v>
      </c>
      <c r="D111" s="3">
        <f>MATCH(Input!E112, UI[Name],0)</f>
        <v>2</v>
      </c>
      <c r="E111" s="3">
        <f>MATCH(Input!K112,XPS[Name],0)</f>
        <v>1</v>
      </c>
      <c r="F111" s="35">
        <f>Input!R112</f>
        <v>0</v>
      </c>
    </row>
    <row r="112" spans="1:6" x14ac:dyDescent="0.25">
      <c r="A112" s="3">
        <f>MATCH(Input!B113, AV[Name],0)</f>
        <v>2</v>
      </c>
      <c r="B112" s="3">
        <f>MATCH(Input!C113, EAC[Name],0)</f>
        <v>3</v>
      </c>
      <c r="C112" s="3">
        <f>MATCH(Input!D113,PR[Name],0)</f>
        <v>2</v>
      </c>
      <c r="D112" s="3">
        <f>MATCH(Input!E113, UI[Name],0)</f>
        <v>1</v>
      </c>
      <c r="E112" s="3">
        <f>MATCH(Input!K113,XPS[Name],0)</f>
        <v>5</v>
      </c>
      <c r="F112" s="35">
        <f>Input!R113</f>
        <v>8</v>
      </c>
    </row>
    <row r="113" spans="1:6" x14ac:dyDescent="0.25">
      <c r="A113" s="3">
        <f>MATCH(Input!B114, AV[Name],0)</f>
        <v>3</v>
      </c>
      <c r="B113" s="3">
        <f>MATCH(Input!C114, EAC[Name],0)</f>
        <v>3</v>
      </c>
      <c r="C113" s="3">
        <f>MATCH(Input!D114,PR[Name],0)</f>
        <v>3</v>
      </c>
      <c r="D113" s="3">
        <f>MATCH(Input!E114, UI[Name],0)</f>
        <v>1</v>
      </c>
      <c r="E113" s="3">
        <f>MATCH(Input!K114,XPS[Name],0)</f>
        <v>2</v>
      </c>
      <c r="F113" s="35">
        <f>Input!R114</f>
        <v>3.7</v>
      </c>
    </row>
    <row r="114" spans="1:6" x14ac:dyDescent="0.25">
      <c r="A114" s="3">
        <f>MATCH(Input!B115, AV[Name],0)</f>
        <v>4</v>
      </c>
      <c r="B114" s="3">
        <f>MATCH(Input!C115, EAC[Name],0)</f>
        <v>4</v>
      </c>
      <c r="C114" s="3">
        <f>MATCH(Input!D115,PR[Name],0)</f>
        <v>3</v>
      </c>
      <c r="D114" s="3">
        <f>MATCH(Input!E115, UI[Name],0)</f>
        <v>1</v>
      </c>
      <c r="E114" s="3">
        <f>MATCH(Input!K115,XPS[Name],0)</f>
        <v>5</v>
      </c>
      <c r="F114" s="35">
        <f>Input!R115</f>
        <v>2.4</v>
      </c>
    </row>
    <row r="115" spans="1:6" x14ac:dyDescent="0.25">
      <c r="A115" s="3">
        <f>MATCH(Input!B116, AV[Name],0)</f>
        <v>3</v>
      </c>
      <c r="B115" s="3">
        <f>MATCH(Input!C116, EAC[Name],0)</f>
        <v>3</v>
      </c>
      <c r="C115" s="3">
        <f>MATCH(Input!D116,PR[Name],0)</f>
        <v>1</v>
      </c>
      <c r="D115" s="3">
        <f>MATCH(Input!E116, UI[Name],0)</f>
        <v>1</v>
      </c>
      <c r="E115" s="3">
        <f>MATCH(Input!K116,XPS[Name],0)</f>
        <v>5</v>
      </c>
      <c r="F115" s="35">
        <f>Input!R116</f>
        <v>7.9</v>
      </c>
    </row>
    <row r="116" spans="1:6" x14ac:dyDescent="0.25">
      <c r="A116" s="3">
        <f>MATCH(Input!B117, AV[Name],0)</f>
        <v>1</v>
      </c>
      <c r="B116" s="3">
        <f>MATCH(Input!C117, EAC[Name],0)</f>
        <v>1</v>
      </c>
      <c r="C116" s="3">
        <f>MATCH(Input!D117,PR[Name],0)</f>
        <v>3</v>
      </c>
      <c r="D116" s="3">
        <f>MATCH(Input!E117, UI[Name],0)</f>
        <v>2</v>
      </c>
      <c r="E116" s="3">
        <f>MATCH(Input!K117,XPS[Name],0)</f>
        <v>5</v>
      </c>
      <c r="F116" s="35">
        <f>Input!R117</f>
        <v>7.8</v>
      </c>
    </row>
    <row r="117" spans="1:6" x14ac:dyDescent="0.25">
      <c r="A117" s="3">
        <f>MATCH(Input!B118, AV[Name],0)</f>
        <v>3</v>
      </c>
      <c r="B117" s="3">
        <f>MATCH(Input!C118, EAC[Name],0)</f>
        <v>1</v>
      </c>
      <c r="C117" s="3">
        <f>MATCH(Input!D118,PR[Name],0)</f>
        <v>3</v>
      </c>
      <c r="D117" s="3">
        <f>MATCH(Input!E118, UI[Name],0)</f>
        <v>1</v>
      </c>
      <c r="E117" s="3">
        <f>MATCH(Input!K118,XPS[Name],0)</f>
        <v>4</v>
      </c>
      <c r="F117" s="35">
        <f>Input!R118</f>
        <v>6.3</v>
      </c>
    </row>
    <row r="118" spans="1:6" x14ac:dyDescent="0.25">
      <c r="A118" s="3">
        <f>MATCH(Input!B119, AV[Name],0)</f>
        <v>4</v>
      </c>
      <c r="B118" s="3">
        <f>MATCH(Input!C119, EAC[Name],0)</f>
        <v>3</v>
      </c>
      <c r="C118" s="3">
        <f>MATCH(Input!D119,PR[Name],0)</f>
        <v>3</v>
      </c>
      <c r="D118" s="3">
        <f>MATCH(Input!E119, UI[Name],0)</f>
        <v>1</v>
      </c>
      <c r="E118" s="3">
        <f>MATCH(Input!K119,XPS[Name],0)</f>
        <v>2</v>
      </c>
      <c r="F118" s="35">
        <f>Input!R119</f>
        <v>3.2</v>
      </c>
    </row>
    <row r="119" spans="1:6" x14ac:dyDescent="0.25">
      <c r="A119" s="3">
        <f>MATCH(Input!B120, AV[Name],0)</f>
        <v>2</v>
      </c>
      <c r="B119" s="3">
        <f>MATCH(Input!C120, EAC[Name],0)</f>
        <v>3</v>
      </c>
      <c r="C119" s="3">
        <f>MATCH(Input!D120,PR[Name],0)</f>
        <v>1</v>
      </c>
      <c r="D119" s="3">
        <f>MATCH(Input!E120, UI[Name],0)</f>
        <v>2</v>
      </c>
      <c r="E119" s="3">
        <f>MATCH(Input!K120,XPS[Name],0)</f>
        <v>3</v>
      </c>
      <c r="F119" s="35">
        <f>Input!R120</f>
        <v>6.3</v>
      </c>
    </row>
    <row r="120" spans="1:6" x14ac:dyDescent="0.25">
      <c r="A120" s="3">
        <f>MATCH(Input!B121, AV[Name],0)</f>
        <v>3</v>
      </c>
      <c r="B120" s="3">
        <f>MATCH(Input!C121, EAC[Name],0)</f>
        <v>1</v>
      </c>
      <c r="C120" s="3">
        <f>MATCH(Input!D121,PR[Name],0)</f>
        <v>2</v>
      </c>
      <c r="D120" s="3">
        <f>MATCH(Input!E121, UI[Name],0)</f>
        <v>1</v>
      </c>
      <c r="E120" s="3">
        <f>MATCH(Input!K121,XPS[Name],0)</f>
        <v>3</v>
      </c>
      <c r="F120" s="35">
        <f>Input!R121</f>
        <v>6</v>
      </c>
    </row>
    <row r="121" spans="1:6" x14ac:dyDescent="0.25">
      <c r="A121" s="3">
        <f>MATCH(Input!B122, AV[Name],0)</f>
        <v>2</v>
      </c>
      <c r="B121" s="3">
        <f>MATCH(Input!C122, EAC[Name],0)</f>
        <v>1</v>
      </c>
      <c r="C121" s="3">
        <f>MATCH(Input!D122,PR[Name],0)</f>
        <v>1</v>
      </c>
      <c r="D121" s="3">
        <f>MATCH(Input!E122, UI[Name],0)</f>
        <v>2</v>
      </c>
      <c r="E121" s="3">
        <f>MATCH(Input!K122,XPS[Name],0)</f>
        <v>4</v>
      </c>
      <c r="F121" s="35">
        <f>Input!R122</f>
        <v>9.1999999999999993</v>
      </c>
    </row>
    <row r="122" spans="1:6" x14ac:dyDescent="0.25">
      <c r="A122" s="3">
        <f>MATCH(Input!B123, AV[Name],0)</f>
        <v>2</v>
      </c>
      <c r="B122" s="3">
        <f>MATCH(Input!C123, EAC[Name],0)</f>
        <v>5</v>
      </c>
      <c r="C122" s="3">
        <f>MATCH(Input!D123,PR[Name],0)</f>
        <v>1</v>
      </c>
      <c r="D122" s="3">
        <f>MATCH(Input!E123, UI[Name],0)</f>
        <v>1</v>
      </c>
      <c r="E122" s="3">
        <f>MATCH(Input!K123,XPS[Name],0)</f>
        <v>4</v>
      </c>
      <c r="F122" s="35">
        <f>Input!R123</f>
        <v>3.9</v>
      </c>
    </row>
    <row r="123" spans="1:6" x14ac:dyDescent="0.25">
      <c r="A123" s="3">
        <f>MATCH(Input!B124, AV[Name],0)</f>
        <v>2</v>
      </c>
      <c r="B123" s="3">
        <f>MATCH(Input!C124, EAC[Name],0)</f>
        <v>1</v>
      </c>
      <c r="C123" s="3">
        <f>MATCH(Input!D124,PR[Name],0)</f>
        <v>2</v>
      </c>
      <c r="D123" s="3">
        <f>MATCH(Input!E124, UI[Name],0)</f>
        <v>1</v>
      </c>
      <c r="E123" s="3">
        <f>MATCH(Input!K124,XPS[Name],0)</f>
        <v>3</v>
      </c>
      <c r="F123" s="35">
        <f>Input!R124</f>
        <v>6.9</v>
      </c>
    </row>
    <row r="124" spans="1:6" x14ac:dyDescent="0.25">
      <c r="A124" s="3">
        <f>MATCH(Input!B125, AV[Name],0)</f>
        <v>4</v>
      </c>
      <c r="B124" s="3">
        <f>MATCH(Input!C125, EAC[Name],0)</f>
        <v>5</v>
      </c>
      <c r="C124" s="3">
        <f>MATCH(Input!D125,PR[Name],0)</f>
        <v>1</v>
      </c>
      <c r="D124" s="3">
        <f>MATCH(Input!E125, UI[Name],0)</f>
        <v>1</v>
      </c>
      <c r="E124" s="3">
        <f>MATCH(Input!K125,XPS[Name],0)</f>
        <v>5</v>
      </c>
      <c r="F124" s="35">
        <f>Input!R125</f>
        <v>2.2999999999999998</v>
      </c>
    </row>
    <row r="125" spans="1:6" x14ac:dyDescent="0.25">
      <c r="A125" s="3">
        <f>MATCH(Input!B126, AV[Name],0)</f>
        <v>2</v>
      </c>
      <c r="B125" s="3">
        <f>MATCH(Input!C126, EAC[Name],0)</f>
        <v>6</v>
      </c>
      <c r="C125" s="3">
        <f>MATCH(Input!D126,PR[Name],0)</f>
        <v>1</v>
      </c>
      <c r="D125" s="3">
        <f>MATCH(Input!E126, UI[Name],0)</f>
        <v>2</v>
      </c>
      <c r="E125" s="3">
        <f>MATCH(Input!K126,XPS[Name],0)</f>
        <v>1</v>
      </c>
      <c r="F125" s="35">
        <f>Input!R126</f>
        <v>0</v>
      </c>
    </row>
    <row r="126" spans="1:6" x14ac:dyDescent="0.25">
      <c r="A126" s="3">
        <f>MATCH(Input!B127, AV[Name],0)</f>
        <v>2</v>
      </c>
      <c r="B126" s="3">
        <f>MATCH(Input!C127, EAC[Name],0)</f>
        <v>4</v>
      </c>
      <c r="C126" s="3">
        <f>MATCH(Input!D127,PR[Name],0)</f>
        <v>1</v>
      </c>
      <c r="D126" s="3">
        <f>MATCH(Input!E127, UI[Name],0)</f>
        <v>1</v>
      </c>
      <c r="E126" s="3">
        <f>MATCH(Input!K127,XPS[Name],0)</f>
        <v>2</v>
      </c>
      <c r="F126" s="35">
        <f>Input!R127</f>
        <v>4.5</v>
      </c>
    </row>
    <row r="127" spans="1:6" x14ac:dyDescent="0.25">
      <c r="A127" s="3">
        <f>MATCH(Input!B128, AV[Name],0)</f>
        <v>3</v>
      </c>
      <c r="B127" s="3">
        <f>MATCH(Input!C128, EAC[Name],0)</f>
        <v>2</v>
      </c>
      <c r="C127" s="3">
        <f>MATCH(Input!D128,PR[Name],0)</f>
        <v>1</v>
      </c>
      <c r="D127" s="3">
        <f>MATCH(Input!E128, UI[Name],0)</f>
        <v>2</v>
      </c>
      <c r="E127" s="3">
        <f>MATCH(Input!K128,XPS[Name],0)</f>
        <v>3</v>
      </c>
      <c r="F127" s="35">
        <f>Input!R128</f>
        <v>6.3</v>
      </c>
    </row>
    <row r="128" spans="1:6" x14ac:dyDescent="0.25">
      <c r="A128" s="3">
        <f>MATCH(Input!B129, AV[Name],0)</f>
        <v>2</v>
      </c>
      <c r="B128" s="3">
        <f>MATCH(Input!C129, EAC[Name],0)</f>
        <v>4</v>
      </c>
      <c r="C128" s="3">
        <f>MATCH(Input!D129,PR[Name],0)</f>
        <v>1</v>
      </c>
      <c r="D128" s="3">
        <f>MATCH(Input!E129, UI[Name],0)</f>
        <v>1</v>
      </c>
      <c r="E128" s="3">
        <f>MATCH(Input!K129,XPS[Name],0)</f>
        <v>1</v>
      </c>
      <c r="F128" s="35">
        <f>Input!R129</f>
        <v>0</v>
      </c>
    </row>
    <row r="129" spans="1:6" x14ac:dyDescent="0.25">
      <c r="A129" s="3">
        <f>MATCH(Input!B130, AV[Name],0)</f>
        <v>2</v>
      </c>
      <c r="B129" s="3">
        <f>MATCH(Input!C130, EAC[Name],0)</f>
        <v>6</v>
      </c>
      <c r="C129" s="3">
        <f>MATCH(Input!D130,PR[Name],0)</f>
        <v>3</v>
      </c>
      <c r="D129" s="3">
        <f>MATCH(Input!E130, UI[Name],0)</f>
        <v>2</v>
      </c>
      <c r="E129" s="3">
        <f>MATCH(Input!K130,XPS[Name],0)</f>
        <v>1</v>
      </c>
      <c r="F129" s="35">
        <f>Input!R130</f>
        <v>0</v>
      </c>
    </row>
    <row r="130" spans="1:6" x14ac:dyDescent="0.25">
      <c r="A130" s="3">
        <f>MATCH(Input!B131, AV[Name],0)</f>
        <v>4</v>
      </c>
      <c r="B130" s="3">
        <f>MATCH(Input!C131, EAC[Name],0)</f>
        <v>2</v>
      </c>
      <c r="C130" s="3">
        <f>MATCH(Input!D131,PR[Name],0)</f>
        <v>3</v>
      </c>
      <c r="D130" s="3">
        <f>MATCH(Input!E131, UI[Name],0)</f>
        <v>1</v>
      </c>
      <c r="E130" s="3">
        <f>MATCH(Input!K131,XPS[Name],0)</f>
        <v>2</v>
      </c>
      <c r="F130" s="35">
        <f>Input!R131</f>
        <v>3</v>
      </c>
    </row>
    <row r="131" spans="1:6" x14ac:dyDescent="0.25">
      <c r="A131" s="3">
        <f>MATCH(Input!B132, AV[Name],0)</f>
        <v>2</v>
      </c>
      <c r="B131" s="3">
        <f>MATCH(Input!C132, EAC[Name],0)</f>
        <v>4</v>
      </c>
      <c r="C131" s="3">
        <f>MATCH(Input!D132,PR[Name],0)</f>
        <v>2</v>
      </c>
      <c r="D131" s="3">
        <f>MATCH(Input!E132, UI[Name],0)</f>
        <v>1</v>
      </c>
      <c r="E131" s="3">
        <f>MATCH(Input!K132,XPS[Name],0)</f>
        <v>4</v>
      </c>
      <c r="F131" s="35">
        <f>Input!R132</f>
        <v>6.7</v>
      </c>
    </row>
    <row r="132" spans="1:6" x14ac:dyDescent="0.25">
      <c r="A132" s="3">
        <f>MATCH(Input!B133, AV[Name],0)</f>
        <v>1</v>
      </c>
      <c r="B132" s="3">
        <f>MATCH(Input!C133, EAC[Name],0)</f>
        <v>5</v>
      </c>
      <c r="C132" s="3">
        <f>MATCH(Input!D133,PR[Name],0)</f>
        <v>3</v>
      </c>
      <c r="D132" s="3">
        <f>MATCH(Input!E133, UI[Name],0)</f>
        <v>1</v>
      </c>
      <c r="E132" s="3">
        <f>MATCH(Input!K133,XPS[Name],0)</f>
        <v>5</v>
      </c>
      <c r="F132" s="35">
        <f>Input!R133</f>
        <v>4.0999999999999996</v>
      </c>
    </row>
    <row r="133" spans="1:6" x14ac:dyDescent="0.25">
      <c r="A133" s="3">
        <f>MATCH(Input!B134, AV[Name],0)</f>
        <v>3</v>
      </c>
      <c r="B133" s="3">
        <f>MATCH(Input!C134, EAC[Name],0)</f>
        <v>4</v>
      </c>
      <c r="C133" s="3">
        <f>MATCH(Input!D134,PR[Name],0)</f>
        <v>3</v>
      </c>
      <c r="D133" s="3">
        <f>MATCH(Input!E134, UI[Name],0)</f>
        <v>1</v>
      </c>
      <c r="E133" s="3">
        <f>MATCH(Input!K134,XPS[Name],0)</f>
        <v>3</v>
      </c>
      <c r="F133" s="35">
        <f>Input!R134</f>
        <v>3.5</v>
      </c>
    </row>
    <row r="134" spans="1:6" x14ac:dyDescent="0.25">
      <c r="A134" s="3">
        <f>MATCH(Input!B135, AV[Name],0)</f>
        <v>2</v>
      </c>
      <c r="B134" s="3">
        <f>MATCH(Input!C135, EAC[Name],0)</f>
        <v>6</v>
      </c>
      <c r="C134" s="3">
        <f>MATCH(Input!D135,PR[Name],0)</f>
        <v>3</v>
      </c>
      <c r="D134" s="3">
        <f>MATCH(Input!E135, UI[Name],0)</f>
        <v>2</v>
      </c>
      <c r="E134" s="3">
        <f>MATCH(Input!K135,XPS[Name],0)</f>
        <v>1</v>
      </c>
      <c r="F134" s="35">
        <f>Input!R135</f>
        <v>0</v>
      </c>
    </row>
    <row r="135" spans="1:6" x14ac:dyDescent="0.25">
      <c r="A135" s="3">
        <f>MATCH(Input!B136, AV[Name],0)</f>
        <v>1</v>
      </c>
      <c r="B135" s="3">
        <f>MATCH(Input!C136, EAC[Name],0)</f>
        <v>6</v>
      </c>
      <c r="C135" s="3">
        <f>MATCH(Input!D136,PR[Name],0)</f>
        <v>3</v>
      </c>
      <c r="D135" s="3">
        <f>MATCH(Input!E136, UI[Name],0)</f>
        <v>1</v>
      </c>
      <c r="E135" s="3">
        <f>MATCH(Input!K136,XPS[Name],0)</f>
        <v>4</v>
      </c>
      <c r="F135" s="35">
        <f>Input!R136</f>
        <v>1.8</v>
      </c>
    </row>
    <row r="136" spans="1:6" x14ac:dyDescent="0.25">
      <c r="A136" s="3">
        <f>MATCH(Input!B137, AV[Name],0)</f>
        <v>1</v>
      </c>
      <c r="B136" s="3">
        <f>MATCH(Input!C137, EAC[Name],0)</f>
        <v>4</v>
      </c>
      <c r="C136" s="3">
        <f>MATCH(Input!D137,PR[Name],0)</f>
        <v>1</v>
      </c>
      <c r="D136" s="3">
        <f>MATCH(Input!E137, UI[Name],0)</f>
        <v>2</v>
      </c>
      <c r="E136" s="3">
        <f>MATCH(Input!K137,XPS[Name],0)</f>
        <v>5</v>
      </c>
      <c r="F136" s="35">
        <f>Input!R137</f>
        <v>7.7</v>
      </c>
    </row>
    <row r="137" spans="1:6" x14ac:dyDescent="0.25">
      <c r="A137" s="3">
        <f>MATCH(Input!B138, AV[Name],0)</f>
        <v>1</v>
      </c>
      <c r="B137" s="3">
        <f>MATCH(Input!C138, EAC[Name],0)</f>
        <v>1</v>
      </c>
      <c r="C137" s="3">
        <f>MATCH(Input!D138,PR[Name],0)</f>
        <v>3</v>
      </c>
      <c r="D137" s="3">
        <f>MATCH(Input!E138, UI[Name],0)</f>
        <v>2</v>
      </c>
      <c r="E137" s="3">
        <f>MATCH(Input!K138,XPS[Name],0)</f>
        <v>5</v>
      </c>
      <c r="F137" s="35">
        <f>Input!R138</f>
        <v>7.8</v>
      </c>
    </row>
    <row r="138" spans="1:6" x14ac:dyDescent="0.25">
      <c r="A138" s="3">
        <f>MATCH(Input!B139, AV[Name],0)</f>
        <v>3</v>
      </c>
      <c r="B138" s="3">
        <f>MATCH(Input!C139, EAC[Name],0)</f>
        <v>1</v>
      </c>
      <c r="C138" s="3">
        <f>MATCH(Input!D139,PR[Name],0)</f>
        <v>1</v>
      </c>
      <c r="D138" s="3">
        <f>MATCH(Input!E139, UI[Name],0)</f>
        <v>2</v>
      </c>
      <c r="E138" s="3">
        <f>MATCH(Input!K139,XPS[Name],0)</f>
        <v>3</v>
      </c>
      <c r="F138" s="35">
        <f>Input!R139</f>
        <v>6.9</v>
      </c>
    </row>
    <row r="139" spans="1:6" x14ac:dyDescent="0.25">
      <c r="A139" s="3">
        <f>MATCH(Input!B140, AV[Name],0)</f>
        <v>4</v>
      </c>
      <c r="B139" s="3">
        <f>MATCH(Input!C140, EAC[Name],0)</f>
        <v>3</v>
      </c>
      <c r="C139" s="3">
        <f>MATCH(Input!D140,PR[Name],0)</f>
        <v>2</v>
      </c>
      <c r="D139" s="3">
        <f>MATCH(Input!E140, UI[Name],0)</f>
        <v>2</v>
      </c>
      <c r="E139" s="3">
        <f>MATCH(Input!K140,XPS[Name],0)</f>
        <v>1</v>
      </c>
      <c r="F139" s="35">
        <f>Input!R140</f>
        <v>0</v>
      </c>
    </row>
    <row r="140" spans="1:6" x14ac:dyDescent="0.25">
      <c r="A140" s="3">
        <f>MATCH(Input!B141, AV[Name],0)</f>
        <v>1</v>
      </c>
      <c r="B140" s="3">
        <f>MATCH(Input!C141, EAC[Name],0)</f>
        <v>4</v>
      </c>
      <c r="C140" s="3">
        <f>MATCH(Input!D141,PR[Name],0)</f>
        <v>2</v>
      </c>
      <c r="D140" s="3">
        <f>MATCH(Input!E141, UI[Name],0)</f>
        <v>1</v>
      </c>
      <c r="E140" s="3">
        <f>MATCH(Input!K141,XPS[Name],0)</f>
        <v>3</v>
      </c>
      <c r="F140" s="35">
        <f>Input!R141</f>
        <v>5.8</v>
      </c>
    </row>
    <row r="141" spans="1:6" x14ac:dyDescent="0.25">
      <c r="A141" s="3">
        <f>MATCH(Input!B142, AV[Name],0)</f>
        <v>4</v>
      </c>
      <c r="B141" s="3">
        <f>MATCH(Input!C142, EAC[Name],0)</f>
        <v>1</v>
      </c>
      <c r="C141" s="3">
        <f>MATCH(Input!D142,PR[Name],0)</f>
        <v>2</v>
      </c>
      <c r="D141" s="3">
        <f>MATCH(Input!E142, UI[Name],0)</f>
        <v>2</v>
      </c>
      <c r="E141" s="3">
        <f>MATCH(Input!K142,XPS[Name],0)</f>
        <v>5</v>
      </c>
      <c r="F141" s="35">
        <f>Input!R142</f>
        <v>7.4</v>
      </c>
    </row>
    <row r="142" spans="1:6" x14ac:dyDescent="0.25">
      <c r="A142" s="3">
        <f>MATCH(Input!B143, AV[Name],0)</f>
        <v>3</v>
      </c>
      <c r="B142" s="3">
        <f>MATCH(Input!C143, EAC[Name],0)</f>
        <v>5</v>
      </c>
      <c r="C142" s="3">
        <f>MATCH(Input!D143,PR[Name],0)</f>
        <v>1</v>
      </c>
      <c r="D142" s="3">
        <f>MATCH(Input!E143, UI[Name],0)</f>
        <v>2</v>
      </c>
      <c r="E142" s="3">
        <f>MATCH(Input!K143,XPS[Name],0)</f>
        <v>2</v>
      </c>
      <c r="F142" s="35">
        <f>Input!R143</f>
        <v>2</v>
      </c>
    </row>
    <row r="143" spans="1:6" x14ac:dyDescent="0.25">
      <c r="A143" s="3">
        <f>MATCH(Input!B144, AV[Name],0)</f>
        <v>1</v>
      </c>
      <c r="B143" s="3">
        <f>MATCH(Input!C144, EAC[Name],0)</f>
        <v>6</v>
      </c>
      <c r="C143" s="3">
        <f>MATCH(Input!D144,PR[Name],0)</f>
        <v>3</v>
      </c>
      <c r="D143" s="3">
        <f>MATCH(Input!E144, UI[Name],0)</f>
        <v>1</v>
      </c>
      <c r="E143" s="3">
        <f>MATCH(Input!K144,XPS[Name],0)</f>
        <v>3</v>
      </c>
      <c r="F143" s="35">
        <f>Input!R144</f>
        <v>1.7</v>
      </c>
    </row>
    <row r="144" spans="1:6" x14ac:dyDescent="0.25">
      <c r="A144" s="3">
        <f>MATCH(Input!B145, AV[Name],0)</f>
        <v>4</v>
      </c>
      <c r="B144" s="3">
        <f>MATCH(Input!C145, EAC[Name],0)</f>
        <v>6</v>
      </c>
      <c r="C144" s="3">
        <f>MATCH(Input!D145,PR[Name],0)</f>
        <v>3</v>
      </c>
      <c r="D144" s="3">
        <f>MATCH(Input!E145, UI[Name],0)</f>
        <v>1</v>
      </c>
      <c r="E144" s="3">
        <f>MATCH(Input!K145,XPS[Name],0)</f>
        <v>1</v>
      </c>
      <c r="F144" s="35">
        <f>Input!R145</f>
        <v>0</v>
      </c>
    </row>
    <row r="145" spans="1:6" x14ac:dyDescent="0.25">
      <c r="A145" s="3">
        <f>MATCH(Input!B146, AV[Name],0)</f>
        <v>1</v>
      </c>
      <c r="B145" s="3">
        <f>MATCH(Input!C146, EAC[Name],0)</f>
        <v>5</v>
      </c>
      <c r="C145" s="3">
        <f>MATCH(Input!D146,PR[Name],0)</f>
        <v>2</v>
      </c>
      <c r="D145" s="3">
        <f>MATCH(Input!E146, UI[Name],0)</f>
        <v>1</v>
      </c>
      <c r="E145" s="3">
        <f>MATCH(Input!K146,XPS[Name],0)</f>
        <v>4</v>
      </c>
      <c r="F145" s="35">
        <f>Input!R146</f>
        <v>3.9</v>
      </c>
    </row>
    <row r="146" spans="1:6" x14ac:dyDescent="0.25">
      <c r="A146" s="3">
        <f>MATCH(Input!B147, AV[Name],0)</f>
        <v>2</v>
      </c>
      <c r="B146" s="3">
        <f>MATCH(Input!C147, EAC[Name],0)</f>
        <v>4</v>
      </c>
      <c r="C146" s="3">
        <f>MATCH(Input!D147,PR[Name],0)</f>
        <v>1</v>
      </c>
      <c r="D146" s="3">
        <f>MATCH(Input!E147, UI[Name],0)</f>
        <v>1</v>
      </c>
      <c r="E146" s="3">
        <f>MATCH(Input!K147,XPS[Name],0)</f>
        <v>4</v>
      </c>
      <c r="F146" s="35">
        <f>Input!R147</f>
        <v>7.2</v>
      </c>
    </row>
    <row r="147" spans="1:6" x14ac:dyDescent="0.25">
      <c r="A147" s="3">
        <f>MATCH(Input!B148, AV[Name],0)</f>
        <v>2</v>
      </c>
      <c r="B147" s="3">
        <f>MATCH(Input!C148, EAC[Name],0)</f>
        <v>1</v>
      </c>
      <c r="C147" s="3">
        <f>MATCH(Input!D148,PR[Name],0)</f>
        <v>2</v>
      </c>
      <c r="D147" s="3">
        <f>MATCH(Input!E148, UI[Name],0)</f>
        <v>1</v>
      </c>
      <c r="E147" s="3">
        <f>MATCH(Input!K148,XPS[Name],0)</f>
        <v>3</v>
      </c>
      <c r="F147" s="35">
        <f>Input!R148</f>
        <v>6.9</v>
      </c>
    </row>
    <row r="148" spans="1:6" x14ac:dyDescent="0.25">
      <c r="A148" s="3">
        <f>MATCH(Input!B149, AV[Name],0)</f>
        <v>4</v>
      </c>
      <c r="B148" s="3">
        <f>MATCH(Input!C149, EAC[Name],0)</f>
        <v>4</v>
      </c>
      <c r="C148" s="3">
        <f>MATCH(Input!D149,PR[Name],0)</f>
        <v>1</v>
      </c>
      <c r="D148" s="3">
        <f>MATCH(Input!E149, UI[Name],0)</f>
        <v>1</v>
      </c>
      <c r="E148" s="3">
        <f>MATCH(Input!K149,XPS[Name],0)</f>
        <v>5</v>
      </c>
      <c r="F148" s="35">
        <f>Input!R149</f>
        <v>5.2</v>
      </c>
    </row>
    <row r="149" spans="1:6" x14ac:dyDescent="0.25">
      <c r="A149" s="3">
        <f>MATCH(Input!B150, AV[Name],0)</f>
        <v>4</v>
      </c>
      <c r="B149" s="3">
        <f>MATCH(Input!C150, EAC[Name],0)</f>
        <v>4</v>
      </c>
      <c r="C149" s="3">
        <f>MATCH(Input!D150,PR[Name],0)</f>
        <v>3</v>
      </c>
      <c r="D149" s="3">
        <f>MATCH(Input!E150, UI[Name],0)</f>
        <v>2</v>
      </c>
      <c r="E149" s="3">
        <f>MATCH(Input!K150,XPS[Name],0)</f>
        <v>1</v>
      </c>
      <c r="F149" s="35">
        <f>Input!R150</f>
        <v>0</v>
      </c>
    </row>
    <row r="150" spans="1:6" x14ac:dyDescent="0.25">
      <c r="A150" s="3">
        <f>MATCH(Input!B151, AV[Name],0)</f>
        <v>4</v>
      </c>
      <c r="B150" s="3">
        <f>MATCH(Input!C151, EAC[Name],0)</f>
        <v>5</v>
      </c>
      <c r="C150" s="3">
        <f>MATCH(Input!D151,PR[Name],0)</f>
        <v>1</v>
      </c>
      <c r="D150" s="3">
        <f>MATCH(Input!E151, UI[Name],0)</f>
        <v>1</v>
      </c>
      <c r="E150" s="3">
        <f>MATCH(Input!K151,XPS[Name],0)</f>
        <v>2</v>
      </c>
      <c r="F150" s="35">
        <f>Input!R151</f>
        <v>2</v>
      </c>
    </row>
    <row r="151" spans="1:6" x14ac:dyDescent="0.25">
      <c r="A151" s="3">
        <f>MATCH(Input!B152, AV[Name],0)</f>
        <v>3</v>
      </c>
      <c r="B151" s="3">
        <f>MATCH(Input!C152, EAC[Name],0)</f>
        <v>5</v>
      </c>
      <c r="C151" s="3">
        <f>MATCH(Input!D152,PR[Name],0)</f>
        <v>2</v>
      </c>
      <c r="D151" s="3">
        <f>MATCH(Input!E152, UI[Name],0)</f>
        <v>2</v>
      </c>
      <c r="E151" s="3">
        <f>MATCH(Input!K152,XPS[Name],0)</f>
        <v>4</v>
      </c>
      <c r="F151" s="35">
        <f>Input!R152</f>
        <v>2.1</v>
      </c>
    </row>
    <row r="152" spans="1:6" x14ac:dyDescent="0.25">
      <c r="A152" s="3">
        <f>MATCH(Input!B153, AV[Name],0)</f>
        <v>3</v>
      </c>
      <c r="B152" s="3">
        <f>MATCH(Input!C153, EAC[Name],0)</f>
        <v>1</v>
      </c>
      <c r="C152" s="3">
        <f>MATCH(Input!D153,PR[Name],0)</f>
        <v>3</v>
      </c>
      <c r="D152" s="3">
        <f>MATCH(Input!E153, UI[Name],0)</f>
        <v>2</v>
      </c>
      <c r="E152" s="3">
        <f>MATCH(Input!K153,XPS[Name],0)</f>
        <v>5</v>
      </c>
      <c r="F152" s="35">
        <f>Input!R153</f>
        <v>5.0999999999999996</v>
      </c>
    </row>
    <row r="153" spans="1:6" x14ac:dyDescent="0.25">
      <c r="A153" s="3">
        <f>MATCH(Input!B154, AV[Name],0)</f>
        <v>4</v>
      </c>
      <c r="B153" s="3">
        <f>MATCH(Input!C154, EAC[Name],0)</f>
        <v>5</v>
      </c>
      <c r="C153" s="3">
        <f>MATCH(Input!D154,PR[Name],0)</f>
        <v>1</v>
      </c>
      <c r="D153" s="3">
        <f>MATCH(Input!E154, UI[Name],0)</f>
        <v>1</v>
      </c>
      <c r="E153" s="3">
        <f>MATCH(Input!K154,XPS[Name],0)</f>
        <v>4</v>
      </c>
      <c r="F153" s="35">
        <f>Input!R154</f>
        <v>2.2000000000000002</v>
      </c>
    </row>
    <row r="154" spans="1:6" x14ac:dyDescent="0.25">
      <c r="A154" s="3">
        <f>MATCH(Input!B155, AV[Name],0)</f>
        <v>3</v>
      </c>
      <c r="B154" s="3">
        <f>MATCH(Input!C155, EAC[Name],0)</f>
        <v>6</v>
      </c>
      <c r="C154" s="3">
        <f>MATCH(Input!D155,PR[Name],0)</f>
        <v>2</v>
      </c>
      <c r="D154" s="3">
        <f>MATCH(Input!E155, UI[Name],0)</f>
        <v>2</v>
      </c>
      <c r="E154" s="3">
        <f>MATCH(Input!K155,XPS[Name],0)</f>
        <v>1</v>
      </c>
      <c r="F154" s="35">
        <f>Input!R155</f>
        <v>0</v>
      </c>
    </row>
    <row r="155" spans="1:6" x14ac:dyDescent="0.25">
      <c r="A155" s="3">
        <f>MATCH(Input!B156, AV[Name],0)</f>
        <v>2</v>
      </c>
      <c r="B155" s="3">
        <f>MATCH(Input!C156, EAC[Name],0)</f>
        <v>5</v>
      </c>
      <c r="C155" s="3">
        <f>MATCH(Input!D156,PR[Name],0)</f>
        <v>1</v>
      </c>
      <c r="D155" s="3">
        <f>MATCH(Input!E156, UI[Name],0)</f>
        <v>1</v>
      </c>
      <c r="E155" s="3">
        <f>MATCH(Input!K156,XPS[Name],0)</f>
        <v>4</v>
      </c>
      <c r="F155" s="35">
        <f>Input!R156</f>
        <v>3.9</v>
      </c>
    </row>
    <row r="156" spans="1:6" x14ac:dyDescent="0.25">
      <c r="A156" s="3">
        <f>MATCH(Input!B157, AV[Name],0)</f>
        <v>4</v>
      </c>
      <c r="B156" s="3">
        <f>MATCH(Input!C157, EAC[Name],0)</f>
        <v>4</v>
      </c>
      <c r="C156" s="3">
        <f>MATCH(Input!D157,PR[Name],0)</f>
        <v>2</v>
      </c>
      <c r="D156" s="3">
        <f>MATCH(Input!E157, UI[Name],0)</f>
        <v>1</v>
      </c>
      <c r="E156" s="3">
        <f>MATCH(Input!K157,XPS[Name],0)</f>
        <v>1</v>
      </c>
      <c r="F156" s="35">
        <f>Input!R157</f>
        <v>0</v>
      </c>
    </row>
    <row r="157" spans="1:6" x14ac:dyDescent="0.25">
      <c r="A157" s="3">
        <f>MATCH(Input!B158, AV[Name],0)</f>
        <v>2</v>
      </c>
      <c r="B157" s="3">
        <f>MATCH(Input!C158, EAC[Name],0)</f>
        <v>3</v>
      </c>
      <c r="C157" s="3">
        <f>MATCH(Input!D158,PR[Name],0)</f>
        <v>3</v>
      </c>
      <c r="D157" s="3">
        <f>MATCH(Input!E158, UI[Name],0)</f>
        <v>1</v>
      </c>
      <c r="E157" s="3">
        <f>MATCH(Input!K158,XPS[Name],0)</f>
        <v>3</v>
      </c>
      <c r="F157" s="35">
        <f>Input!R158</f>
        <v>5.8</v>
      </c>
    </row>
    <row r="158" spans="1:6" x14ac:dyDescent="0.25">
      <c r="A158" s="3">
        <f>MATCH(Input!B159, AV[Name],0)</f>
        <v>2</v>
      </c>
      <c r="B158" s="3">
        <f>MATCH(Input!C159, EAC[Name],0)</f>
        <v>3</v>
      </c>
      <c r="C158" s="3">
        <f>MATCH(Input!D159,PR[Name],0)</f>
        <v>1</v>
      </c>
      <c r="D158" s="3">
        <f>MATCH(Input!E159, UI[Name],0)</f>
        <v>1</v>
      </c>
      <c r="E158" s="3">
        <f>MATCH(Input!K159,XPS[Name],0)</f>
        <v>5</v>
      </c>
      <c r="F158" s="35">
        <f>Input!R159</f>
        <v>7.8</v>
      </c>
    </row>
    <row r="159" spans="1:6" x14ac:dyDescent="0.25">
      <c r="A159" s="3">
        <f>MATCH(Input!B160, AV[Name],0)</f>
        <v>1</v>
      </c>
      <c r="B159" s="3">
        <f>MATCH(Input!C160, EAC[Name],0)</f>
        <v>5</v>
      </c>
      <c r="C159" s="3">
        <f>MATCH(Input!D160,PR[Name],0)</f>
        <v>1</v>
      </c>
      <c r="D159" s="3">
        <f>MATCH(Input!E160, UI[Name],0)</f>
        <v>1</v>
      </c>
      <c r="E159" s="3">
        <f>MATCH(Input!K160,XPS[Name],0)</f>
        <v>4</v>
      </c>
      <c r="F159" s="35">
        <f>Input!R160</f>
        <v>3.9</v>
      </c>
    </row>
    <row r="160" spans="1:6" x14ac:dyDescent="0.25">
      <c r="A160" s="3">
        <f>MATCH(Input!B161, AV[Name],0)</f>
        <v>4</v>
      </c>
      <c r="B160" s="3">
        <f>MATCH(Input!C161, EAC[Name],0)</f>
        <v>5</v>
      </c>
      <c r="C160" s="3">
        <f>MATCH(Input!D161,PR[Name],0)</f>
        <v>2</v>
      </c>
      <c r="D160" s="3">
        <f>MATCH(Input!E161, UI[Name],0)</f>
        <v>2</v>
      </c>
      <c r="E160" s="3">
        <f>MATCH(Input!K161,XPS[Name],0)</f>
        <v>2</v>
      </c>
      <c r="F160" s="35">
        <f>Input!R161</f>
        <v>1.6</v>
      </c>
    </row>
    <row r="161" spans="1:6" x14ac:dyDescent="0.25">
      <c r="A161" s="3">
        <f>MATCH(Input!B162, AV[Name],0)</f>
        <v>4</v>
      </c>
      <c r="B161" s="3">
        <f>MATCH(Input!C162, EAC[Name],0)</f>
        <v>6</v>
      </c>
      <c r="C161" s="3">
        <f>MATCH(Input!D162,PR[Name],0)</f>
        <v>1</v>
      </c>
      <c r="D161" s="3">
        <f>MATCH(Input!E162, UI[Name],0)</f>
        <v>1</v>
      </c>
      <c r="E161" s="3">
        <f>MATCH(Input!K162,XPS[Name],0)</f>
        <v>1</v>
      </c>
      <c r="F161" s="35">
        <f>Input!R162</f>
        <v>0</v>
      </c>
    </row>
    <row r="162" spans="1:6" x14ac:dyDescent="0.25">
      <c r="A162" s="3">
        <f>MATCH(Input!B163, AV[Name],0)</f>
        <v>1</v>
      </c>
      <c r="B162" s="3">
        <f>MATCH(Input!C163, EAC[Name],0)</f>
        <v>2</v>
      </c>
      <c r="C162" s="3">
        <f>MATCH(Input!D163,PR[Name],0)</f>
        <v>1</v>
      </c>
      <c r="D162" s="3">
        <f>MATCH(Input!E163, UI[Name],0)</f>
        <v>2</v>
      </c>
      <c r="E162" s="3">
        <f>MATCH(Input!K163,XPS[Name],0)</f>
        <v>1</v>
      </c>
      <c r="F162" s="35">
        <f>Input!R163</f>
        <v>0</v>
      </c>
    </row>
    <row r="163" spans="1:6" x14ac:dyDescent="0.25">
      <c r="A163" s="3">
        <f>MATCH(Input!B164, AV[Name],0)</f>
        <v>2</v>
      </c>
      <c r="B163" s="3">
        <f>MATCH(Input!C164, EAC[Name],0)</f>
        <v>1</v>
      </c>
      <c r="C163" s="3">
        <f>MATCH(Input!D164,PR[Name],0)</f>
        <v>2</v>
      </c>
      <c r="D163" s="3">
        <f>MATCH(Input!E164, UI[Name],0)</f>
        <v>2</v>
      </c>
      <c r="E163" s="3">
        <f>MATCH(Input!K164,XPS[Name],0)</f>
        <v>5</v>
      </c>
      <c r="F163" s="35">
        <f>Input!R164</f>
        <v>7.4</v>
      </c>
    </row>
    <row r="164" spans="1:6" x14ac:dyDescent="0.25">
      <c r="A164" s="3">
        <f>MATCH(Input!B165, AV[Name],0)</f>
        <v>1</v>
      </c>
      <c r="B164" s="3">
        <f>MATCH(Input!C165, EAC[Name],0)</f>
        <v>5</v>
      </c>
      <c r="C164" s="3">
        <f>MATCH(Input!D165,PR[Name],0)</f>
        <v>1</v>
      </c>
      <c r="D164" s="3">
        <f>MATCH(Input!E165, UI[Name],0)</f>
        <v>1</v>
      </c>
      <c r="E164" s="3">
        <f>MATCH(Input!K165,XPS[Name],0)</f>
        <v>1</v>
      </c>
      <c r="F164" s="35">
        <f>Input!R165</f>
        <v>0</v>
      </c>
    </row>
    <row r="165" spans="1:6" x14ac:dyDescent="0.25">
      <c r="A165" s="10">
        <f>MATCH(Input!B166, AV[Name],0)</f>
        <v>4</v>
      </c>
      <c r="B165" s="10">
        <f>MATCH(Input!C166, EAC[Name],0)</f>
        <v>6</v>
      </c>
      <c r="C165" s="10">
        <f>MATCH(Input!D166,PR[Name],0)</f>
        <v>1</v>
      </c>
      <c r="D165" s="10">
        <f>MATCH(Input!E166, UI[Name],0)</f>
        <v>2</v>
      </c>
      <c r="E165" s="10">
        <f>MATCH(Input!K166,XPS[Name],0)</f>
        <v>4</v>
      </c>
      <c r="F165" s="36">
        <f>Input!R166</f>
        <v>0.9</v>
      </c>
    </row>
    <row r="166" spans="1:6" x14ac:dyDescent="0.25">
      <c r="A166" s="3">
        <f>MATCH(Input!B167, AV[Name],0)</f>
        <v>3</v>
      </c>
      <c r="B166" s="3">
        <f>MATCH(Input!C167, EAC[Name],0)</f>
        <v>6</v>
      </c>
      <c r="C166" s="3">
        <f>MATCH(Input!D167,PR[Name],0)</f>
        <v>2</v>
      </c>
      <c r="D166" s="3">
        <f>MATCH(Input!E167, UI[Name],0)</f>
        <v>1</v>
      </c>
      <c r="E166" s="3">
        <f>MATCH(Input!K167,XPS[Name],0)</f>
        <v>3</v>
      </c>
      <c r="F166" s="35">
        <f>Input!R167</f>
        <v>1.1000000000000001</v>
      </c>
    </row>
    <row r="167" spans="1:6" x14ac:dyDescent="0.25">
      <c r="A167" s="3">
        <f>MATCH(Input!B168, AV[Name],0)</f>
        <v>4</v>
      </c>
      <c r="B167" s="3">
        <f>MATCH(Input!C168, EAC[Name],0)</f>
        <v>6</v>
      </c>
      <c r="C167" s="3">
        <f>MATCH(Input!D168,PR[Name],0)</f>
        <v>3</v>
      </c>
      <c r="D167" s="3">
        <f>MATCH(Input!E168, UI[Name],0)</f>
        <v>2</v>
      </c>
      <c r="E167" s="3">
        <f>MATCH(Input!K168,XPS[Name],0)</f>
        <v>1</v>
      </c>
      <c r="F167" s="35">
        <f>Input!R168</f>
        <v>0</v>
      </c>
    </row>
    <row r="168" spans="1:6" x14ac:dyDescent="0.25">
      <c r="A168" s="3">
        <f>MATCH(Input!B169, AV[Name],0)</f>
        <v>2</v>
      </c>
      <c r="B168" s="3">
        <f>MATCH(Input!C169, EAC[Name],0)</f>
        <v>4</v>
      </c>
      <c r="C168" s="3">
        <f>MATCH(Input!D169,PR[Name],0)</f>
        <v>3</v>
      </c>
      <c r="D168" s="3">
        <f>MATCH(Input!E169, UI[Name],0)</f>
        <v>2</v>
      </c>
      <c r="E168" s="3">
        <f>MATCH(Input!K169,XPS[Name],0)</f>
        <v>3</v>
      </c>
      <c r="F168" s="35">
        <f>Input!R169</f>
        <v>3.7</v>
      </c>
    </row>
    <row r="169" spans="1:6" x14ac:dyDescent="0.25">
      <c r="A169" s="3">
        <f>MATCH(Input!B170, AV[Name],0)</f>
        <v>4</v>
      </c>
      <c r="B169" s="3">
        <f>MATCH(Input!C170, EAC[Name],0)</f>
        <v>2</v>
      </c>
      <c r="C169" s="3">
        <f>MATCH(Input!D170,PR[Name],0)</f>
        <v>1</v>
      </c>
      <c r="D169" s="3">
        <f>MATCH(Input!E170, UI[Name],0)</f>
        <v>1</v>
      </c>
      <c r="E169" s="3">
        <f>MATCH(Input!K170,XPS[Name],0)</f>
        <v>1</v>
      </c>
      <c r="F169" s="35">
        <f>Input!R170</f>
        <v>0</v>
      </c>
    </row>
    <row r="170" spans="1:6" x14ac:dyDescent="0.25">
      <c r="A170" s="3">
        <f>MATCH(Input!B171, AV[Name],0)</f>
        <v>2</v>
      </c>
      <c r="B170" s="3">
        <f>MATCH(Input!C171, EAC[Name],0)</f>
        <v>3</v>
      </c>
      <c r="C170" s="3">
        <f>MATCH(Input!D171,PR[Name],0)</f>
        <v>2</v>
      </c>
      <c r="D170" s="3">
        <f>MATCH(Input!E171, UI[Name],0)</f>
        <v>2</v>
      </c>
      <c r="E170" s="3">
        <f>MATCH(Input!K171,XPS[Name],0)</f>
        <v>3</v>
      </c>
      <c r="F170" s="35">
        <f>Input!R171</f>
        <v>5.8</v>
      </c>
    </row>
    <row r="171" spans="1:6" x14ac:dyDescent="0.25">
      <c r="A171" s="3">
        <f>MATCH(Input!B172, AV[Name],0)</f>
        <v>3</v>
      </c>
      <c r="B171" s="3">
        <f>MATCH(Input!C172, EAC[Name],0)</f>
        <v>4</v>
      </c>
      <c r="C171" s="3">
        <f>MATCH(Input!D172,PR[Name],0)</f>
        <v>3</v>
      </c>
      <c r="D171" s="3">
        <f>MATCH(Input!E172, UI[Name],0)</f>
        <v>2</v>
      </c>
      <c r="E171" s="3">
        <f>MATCH(Input!K172,XPS[Name],0)</f>
        <v>2</v>
      </c>
      <c r="F171" s="35">
        <f>Input!R172</f>
        <v>1.8</v>
      </c>
    </row>
    <row r="172" spans="1:6" x14ac:dyDescent="0.25">
      <c r="A172" s="3">
        <f>MATCH(Input!B173, AV[Name],0)</f>
        <v>1</v>
      </c>
      <c r="B172" s="3">
        <f>MATCH(Input!C173, EAC[Name],0)</f>
        <v>2</v>
      </c>
      <c r="C172" s="3">
        <f>MATCH(Input!D173,PR[Name],0)</f>
        <v>1</v>
      </c>
      <c r="D172" s="3">
        <f>MATCH(Input!E173, UI[Name],0)</f>
        <v>2</v>
      </c>
      <c r="E172" s="3">
        <f>MATCH(Input!K173,XPS[Name],0)</f>
        <v>2</v>
      </c>
      <c r="F172" s="35">
        <f>Input!R173</f>
        <v>8.6</v>
      </c>
    </row>
    <row r="173" spans="1:6" x14ac:dyDescent="0.25">
      <c r="A173" s="3">
        <f>MATCH(Input!B174, AV[Name],0)</f>
        <v>2</v>
      </c>
      <c r="B173" s="3">
        <f>MATCH(Input!C174, EAC[Name],0)</f>
        <v>6</v>
      </c>
      <c r="C173" s="3">
        <f>MATCH(Input!D174,PR[Name],0)</f>
        <v>1</v>
      </c>
      <c r="D173" s="3">
        <f>MATCH(Input!E174, UI[Name],0)</f>
        <v>1</v>
      </c>
      <c r="E173" s="3">
        <f>MATCH(Input!K174,XPS[Name],0)</f>
        <v>1</v>
      </c>
      <c r="F173" s="35">
        <f>Input!R174</f>
        <v>0</v>
      </c>
    </row>
    <row r="174" spans="1:6" x14ac:dyDescent="0.25">
      <c r="A174" s="3">
        <f>MATCH(Input!B175, AV[Name],0)</f>
        <v>4</v>
      </c>
      <c r="B174" s="3">
        <f>MATCH(Input!C175, EAC[Name],0)</f>
        <v>2</v>
      </c>
      <c r="C174" s="3">
        <f>MATCH(Input!D175,PR[Name],0)</f>
        <v>2</v>
      </c>
      <c r="D174" s="3">
        <f>MATCH(Input!E175, UI[Name],0)</f>
        <v>1</v>
      </c>
      <c r="E174" s="3">
        <f>MATCH(Input!K175,XPS[Name],0)</f>
        <v>3</v>
      </c>
      <c r="F174" s="35">
        <f>Input!R175</f>
        <v>5.5</v>
      </c>
    </row>
    <row r="175" spans="1:6" x14ac:dyDescent="0.25">
      <c r="A175" s="3">
        <f>MATCH(Input!B176, AV[Name],0)</f>
        <v>4</v>
      </c>
      <c r="B175" s="3">
        <f>MATCH(Input!C176, EAC[Name],0)</f>
        <v>5</v>
      </c>
      <c r="C175" s="3">
        <f>MATCH(Input!D176,PR[Name],0)</f>
        <v>1</v>
      </c>
      <c r="D175" s="3">
        <f>MATCH(Input!E176, UI[Name],0)</f>
        <v>1</v>
      </c>
      <c r="E175" s="3">
        <f>MATCH(Input!K176,XPS[Name],0)</f>
        <v>5</v>
      </c>
      <c r="F175" s="35">
        <f>Input!R176</f>
        <v>2.2999999999999998</v>
      </c>
    </row>
    <row r="176" spans="1:6" x14ac:dyDescent="0.25">
      <c r="A176" s="3">
        <f>MATCH(Input!B177, AV[Name],0)</f>
        <v>3</v>
      </c>
      <c r="B176" s="3">
        <f>MATCH(Input!C177, EAC[Name],0)</f>
        <v>4</v>
      </c>
      <c r="C176" s="3">
        <f>MATCH(Input!D177,PR[Name],0)</f>
        <v>2</v>
      </c>
      <c r="D176" s="3">
        <f>MATCH(Input!E177, UI[Name],0)</f>
        <v>1</v>
      </c>
      <c r="E176" s="3">
        <f>MATCH(Input!K177,XPS[Name],0)</f>
        <v>3</v>
      </c>
      <c r="F176" s="35">
        <f>Input!R177</f>
        <v>4</v>
      </c>
    </row>
    <row r="177" spans="1:6" x14ac:dyDescent="0.25">
      <c r="A177" s="3">
        <f>MATCH(Input!B178, AV[Name],0)</f>
        <v>1</v>
      </c>
      <c r="B177" s="3">
        <f>MATCH(Input!C178, EAC[Name],0)</f>
        <v>2</v>
      </c>
      <c r="C177" s="3">
        <f>MATCH(Input!D178,PR[Name],0)</f>
        <v>1</v>
      </c>
      <c r="D177" s="3">
        <f>MATCH(Input!E178, UI[Name],0)</f>
        <v>2</v>
      </c>
      <c r="E177" s="3">
        <f>MATCH(Input!K178,XPS[Name],0)</f>
        <v>1</v>
      </c>
      <c r="F177" s="35">
        <f>Input!R178</f>
        <v>0</v>
      </c>
    </row>
    <row r="178" spans="1:6" x14ac:dyDescent="0.25">
      <c r="A178" s="3">
        <f>MATCH(Input!B179, AV[Name],0)</f>
        <v>4</v>
      </c>
      <c r="B178" s="3">
        <f>MATCH(Input!C179, EAC[Name],0)</f>
        <v>5</v>
      </c>
      <c r="C178" s="3">
        <f>MATCH(Input!D179,PR[Name],0)</f>
        <v>1</v>
      </c>
      <c r="D178" s="3">
        <f>MATCH(Input!E179, UI[Name],0)</f>
        <v>2</v>
      </c>
      <c r="E178" s="3">
        <f>MATCH(Input!K179,XPS[Name],0)</f>
        <v>5</v>
      </c>
      <c r="F178" s="35">
        <f>Input!R179</f>
        <v>2.1</v>
      </c>
    </row>
    <row r="179" spans="1:6" x14ac:dyDescent="0.25">
      <c r="A179" s="3">
        <f>MATCH(Input!B180, AV[Name],0)</f>
        <v>3</v>
      </c>
      <c r="B179" s="3">
        <f>MATCH(Input!C180, EAC[Name],0)</f>
        <v>6</v>
      </c>
      <c r="C179" s="3">
        <f>MATCH(Input!D180,PR[Name],0)</f>
        <v>3</v>
      </c>
      <c r="D179" s="3">
        <f>MATCH(Input!E180, UI[Name],0)</f>
        <v>2</v>
      </c>
      <c r="E179" s="3">
        <f>MATCH(Input!K180,XPS[Name],0)</f>
        <v>1</v>
      </c>
      <c r="F179" s="35">
        <f>Input!R180</f>
        <v>0</v>
      </c>
    </row>
    <row r="180" spans="1:6" x14ac:dyDescent="0.25">
      <c r="A180" s="3">
        <f>MATCH(Input!B181, AV[Name],0)</f>
        <v>2</v>
      </c>
      <c r="B180" s="3">
        <f>MATCH(Input!C181, EAC[Name],0)</f>
        <v>3</v>
      </c>
      <c r="C180" s="3">
        <f>MATCH(Input!D181,PR[Name],0)</f>
        <v>2</v>
      </c>
      <c r="D180" s="3">
        <f>MATCH(Input!E181, UI[Name],0)</f>
        <v>2</v>
      </c>
      <c r="E180" s="3">
        <f>MATCH(Input!K181,XPS[Name],0)</f>
        <v>2</v>
      </c>
      <c r="F180" s="35">
        <f>Input!R181</f>
        <v>4</v>
      </c>
    </row>
    <row r="181" spans="1:6" x14ac:dyDescent="0.25">
      <c r="A181" s="3">
        <f>MATCH(Input!B182, AV[Name],0)</f>
        <v>3</v>
      </c>
      <c r="B181" s="3">
        <f>MATCH(Input!C182, EAC[Name],0)</f>
        <v>4</v>
      </c>
      <c r="C181" s="3">
        <f>MATCH(Input!D182,PR[Name],0)</f>
        <v>2</v>
      </c>
      <c r="D181" s="3">
        <f>MATCH(Input!E182, UI[Name],0)</f>
        <v>2</v>
      </c>
      <c r="E181" s="3">
        <f>MATCH(Input!K182,XPS[Name],0)</f>
        <v>1</v>
      </c>
      <c r="F181" s="35">
        <f>Input!R182</f>
        <v>0</v>
      </c>
    </row>
    <row r="182" spans="1:6" x14ac:dyDescent="0.25">
      <c r="A182" s="3">
        <f>MATCH(Input!B183, AV[Name],0)</f>
        <v>1</v>
      </c>
      <c r="B182" s="3">
        <f>MATCH(Input!C183, EAC[Name],0)</f>
        <v>1</v>
      </c>
      <c r="C182" s="3">
        <f>MATCH(Input!D183,PR[Name],0)</f>
        <v>1</v>
      </c>
      <c r="D182" s="3">
        <f>MATCH(Input!E183, UI[Name],0)</f>
        <v>1</v>
      </c>
      <c r="E182" s="3">
        <f>MATCH(Input!K183,XPS[Name],0)</f>
        <v>5</v>
      </c>
      <c r="F182" s="35">
        <f>Input!R183</f>
        <v>10</v>
      </c>
    </row>
    <row r="183" spans="1:6" x14ac:dyDescent="0.25">
      <c r="A183" s="3">
        <f>MATCH(Input!B184, AV[Name],0)</f>
        <v>4</v>
      </c>
      <c r="B183" s="3">
        <f>MATCH(Input!C184, EAC[Name],0)</f>
        <v>6</v>
      </c>
      <c r="C183" s="3">
        <f>MATCH(Input!D184,PR[Name],0)</f>
        <v>3</v>
      </c>
      <c r="D183" s="3">
        <f>MATCH(Input!E184, UI[Name],0)</f>
        <v>2</v>
      </c>
      <c r="E183" s="3">
        <f>MATCH(Input!K184,XPS[Name],0)</f>
        <v>4</v>
      </c>
      <c r="F183" s="35">
        <f>Input!R184</f>
        <v>0.6</v>
      </c>
    </row>
    <row r="184" spans="1:6" x14ac:dyDescent="0.25">
      <c r="A184" s="3">
        <f>MATCH(Input!B185, AV[Name],0)</f>
        <v>4</v>
      </c>
      <c r="B184" s="3">
        <f>MATCH(Input!C185, EAC[Name],0)</f>
        <v>6</v>
      </c>
      <c r="C184" s="3">
        <f>MATCH(Input!D185,PR[Name],0)</f>
        <v>3</v>
      </c>
      <c r="D184" s="3">
        <f>MATCH(Input!E185, UI[Name],0)</f>
        <v>2</v>
      </c>
      <c r="E184" s="3">
        <f>MATCH(Input!K185,XPS[Name],0)</f>
        <v>2</v>
      </c>
      <c r="F184" s="35">
        <f>Input!R185</f>
        <v>0.2</v>
      </c>
    </row>
    <row r="185" spans="1:6" x14ac:dyDescent="0.25">
      <c r="A185" s="3">
        <f>MATCH(Input!B186, AV[Name],0)</f>
        <v>4</v>
      </c>
      <c r="B185" s="3">
        <f>MATCH(Input!C186, EAC[Name],0)</f>
        <v>6</v>
      </c>
      <c r="C185" s="3">
        <f>MATCH(Input!D186,PR[Name],0)</f>
        <v>3</v>
      </c>
      <c r="D185" s="3">
        <f>MATCH(Input!E186, UI[Name],0)</f>
        <v>2</v>
      </c>
      <c r="E185" s="3">
        <f>MATCH(Input!K186,XPS[Name],0)</f>
        <v>3</v>
      </c>
      <c r="F185" s="35">
        <f>Input!R186</f>
        <v>0.4</v>
      </c>
    </row>
    <row r="186" spans="1:6" x14ac:dyDescent="0.25">
      <c r="A186" s="10">
        <f>MATCH(Input!B187, AV[Name],0)</f>
        <v>4</v>
      </c>
      <c r="B186" s="10">
        <f>MATCH(Input!C187, EAC[Name],0)</f>
        <v>6</v>
      </c>
      <c r="C186" s="10">
        <f>MATCH(Input!D187,PR[Name],0)</f>
        <v>3</v>
      </c>
      <c r="D186" s="10">
        <f>MATCH(Input!E187, UI[Name],0)</f>
        <v>2</v>
      </c>
      <c r="E186" s="10">
        <f>MATCH(Input!K187,XPS[Name],0)</f>
        <v>4</v>
      </c>
      <c r="F186" s="36">
        <f>Input!R187</f>
        <v>0.6</v>
      </c>
    </row>
    <row r="187" spans="1:6" x14ac:dyDescent="0.25">
      <c r="A187" s="3">
        <f>MATCH(Input!B188, AV[Name],0)</f>
        <v>4</v>
      </c>
      <c r="B187" s="3">
        <f>MATCH(Input!C188, EAC[Name],0)</f>
        <v>6</v>
      </c>
      <c r="C187" s="3">
        <f>MATCH(Input!D188,PR[Name],0)</f>
        <v>3</v>
      </c>
      <c r="D187" s="3">
        <f>MATCH(Input!E188, UI[Name],0)</f>
        <v>2</v>
      </c>
      <c r="E187" s="3">
        <f>MATCH(Input!K188,XPS[Name],0)</f>
        <v>2</v>
      </c>
      <c r="F187" s="36">
        <f>Input!R188</f>
        <v>0.2</v>
      </c>
    </row>
    <row r="188" spans="1:6" x14ac:dyDescent="0.25">
      <c r="A188" s="3">
        <f>MATCH(Input!B189, AV[Name],0)</f>
        <v>4</v>
      </c>
      <c r="B188" s="3">
        <f>MATCH(Input!C189, EAC[Name],0)</f>
        <v>6</v>
      </c>
      <c r="C188" s="3">
        <f>MATCH(Input!D189,PR[Name],0)</f>
        <v>3</v>
      </c>
      <c r="D188" s="3">
        <f>MATCH(Input!E189, UI[Name],0)</f>
        <v>2</v>
      </c>
      <c r="E188" s="3">
        <f>MATCH(Input!K189,XPS[Name],0)</f>
        <v>5</v>
      </c>
      <c r="F188" s="36">
        <f>Input!R189</f>
        <v>0.8</v>
      </c>
    </row>
    <row r="189" spans="1:6" x14ac:dyDescent="0.25">
      <c r="A189" s="3">
        <f>MATCH(Input!B190, AV[Name],0)</f>
        <v>4</v>
      </c>
      <c r="B189" s="3">
        <f>MATCH(Input!C190, EAC[Name],0)</f>
        <v>6</v>
      </c>
      <c r="C189" s="3">
        <f>MATCH(Input!D190,PR[Name],0)</f>
        <v>3</v>
      </c>
      <c r="D189" s="3">
        <f>MATCH(Input!E190, UI[Name],0)</f>
        <v>2</v>
      </c>
      <c r="E189" s="3">
        <f>MATCH(Input!K190,XPS[Name],0)</f>
        <v>2</v>
      </c>
      <c r="F189" s="36">
        <f>Input!R190</f>
        <v>0.2</v>
      </c>
    </row>
    <row r="190" spans="1:6" x14ac:dyDescent="0.25">
      <c r="A190" s="3">
        <f>MATCH(Input!B191, AV[Name],0)</f>
        <v>4</v>
      </c>
      <c r="B190" s="3">
        <f>MATCH(Input!C191, EAC[Name],0)</f>
        <v>6</v>
      </c>
      <c r="C190" s="3">
        <f>MATCH(Input!D191,PR[Name],0)</f>
        <v>3</v>
      </c>
      <c r="D190" s="3">
        <f>MATCH(Input!E191, UI[Name],0)</f>
        <v>2</v>
      </c>
      <c r="E190" s="3">
        <f>MATCH(Input!K191,XPS[Name],0)</f>
        <v>3</v>
      </c>
      <c r="F190" s="36">
        <f>Input!R191</f>
        <v>0.4</v>
      </c>
    </row>
    <row r="191" spans="1:6" x14ac:dyDescent="0.25">
      <c r="A191" s="10">
        <f>MATCH(Input!B192, AV[Name],0)</f>
        <v>4</v>
      </c>
      <c r="B191" s="10">
        <f>MATCH(Input!C192, EAC[Name],0)</f>
        <v>6</v>
      </c>
      <c r="C191" s="10">
        <f>MATCH(Input!D192,PR[Name],0)</f>
        <v>3</v>
      </c>
      <c r="D191" s="10">
        <f>MATCH(Input!E192, UI[Name],0)</f>
        <v>2</v>
      </c>
      <c r="E191" s="10">
        <f>MATCH(Input!K192,XPS[Name],0)</f>
        <v>5</v>
      </c>
      <c r="F191" s="36">
        <f>Input!R192</f>
        <v>0.8</v>
      </c>
    </row>
    <row r="192" spans="1:6" x14ac:dyDescent="0.25">
      <c r="A192" s="10">
        <f>MATCH(Input!B193, AV[Name],0)</f>
        <v>4</v>
      </c>
      <c r="B192" s="10">
        <f>MATCH(Input!C193, EAC[Name],0)</f>
        <v>6</v>
      </c>
      <c r="C192" s="10">
        <f>MATCH(Input!D193,PR[Name],0)</f>
        <v>3</v>
      </c>
      <c r="D192" s="10">
        <f>MATCH(Input!E193, UI[Name],0)</f>
        <v>2</v>
      </c>
      <c r="E192" s="10">
        <f>MATCH(Input!K193,XPS[Name],0)</f>
        <v>4</v>
      </c>
      <c r="F192" s="36">
        <f>Input!R193</f>
        <v>0.6</v>
      </c>
    </row>
  </sheetData>
  <dataValidations count="7">
    <dataValidation allowBlank="1" showErrorMessage="1" sqref="B2:C192 E2:E192" xr:uid="{B116D84B-B277-4EB3-9A9F-562A76E8EC67}"/>
    <dataValidation allowBlank="1" showErrorMessage="1" promptTitle="AV" prompt="Attack Vector" sqref="A1" xr:uid="{95544F25-4571-4F5E-B611-A5B753829DF0}"/>
    <dataValidation allowBlank="1" showErrorMessage="1" promptTitle="EAC" prompt="Attack Complexity" sqref="B1" xr:uid="{81DA219E-26A3-43D1-9FA9-CBEA3308A828}"/>
    <dataValidation allowBlank="1" showErrorMessage="1" promptTitle="PR" prompt="Privilege Required" sqref="C1" xr:uid="{7BD1AF7E-08F7-4210-9712-A6512ED2784B}"/>
    <dataValidation allowBlank="1" showErrorMessage="1" promptTitle="UI" prompt="User Interaction" sqref="D1" xr:uid="{420A71FB-FE69-4558-8309-1CE96271169B}"/>
    <dataValidation allowBlank="1" showErrorMessage="1" error="Please pick only a valid attack vector value from the list" sqref="A2:A192" xr:uid="{0E9DFDBB-8AEC-4D07-8ADC-96AC3B2CDB0B}"/>
    <dataValidation allowBlank="1" showErrorMessage="1" promptTitle="User Interaction" prompt="Select the user interaction value from the list" sqref="D2:D192" xr:uid="{6EE26566-7A4A-41FB-BB6D-D354532A053C}"/>
  </dataValidation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9EAC06-6D45-4B6D-A14E-BF0EFF4F53E3}">
  <dimension ref="A1:B18"/>
  <sheetViews>
    <sheetView workbookViewId="0">
      <selection activeCell="A2" sqref="A2"/>
    </sheetView>
  </sheetViews>
  <sheetFormatPr defaultRowHeight="15" x14ac:dyDescent="0.25"/>
  <cols>
    <col min="1" max="1" width="10.140625" bestFit="1" customWidth="1"/>
  </cols>
  <sheetData>
    <row r="1" spans="1:2" x14ac:dyDescent="0.25">
      <c r="A1" s="105" t="s">
        <v>8</v>
      </c>
      <c r="B1" s="105"/>
    </row>
    <row r="2" spans="1:2" x14ac:dyDescent="0.25">
      <c r="A2" s="30" t="s">
        <v>30</v>
      </c>
      <c r="B2" s="30">
        <f>COUNTIF(Input!K3:K193, A2)</f>
        <v>36</v>
      </c>
    </row>
    <row r="3" spans="1:2" x14ac:dyDescent="0.25">
      <c r="A3" s="30" t="s">
        <v>27</v>
      </c>
      <c r="B3" s="30">
        <f>COUNTIF(Input!K3:K193, A3)</f>
        <v>39</v>
      </c>
    </row>
    <row r="4" spans="1:2" x14ac:dyDescent="0.25">
      <c r="A4" s="30" t="s">
        <v>31</v>
      </c>
      <c r="B4" s="30">
        <f>COUNTIF(Input!K3:K193, A4)</f>
        <v>38</v>
      </c>
    </row>
    <row r="5" spans="1:2" x14ac:dyDescent="0.25">
      <c r="A5" s="30" t="s">
        <v>35</v>
      </c>
      <c r="B5" s="30">
        <f>COUNTIF(Input!K3:K193, A5)</f>
        <v>39</v>
      </c>
    </row>
    <row r="6" spans="1:2" x14ac:dyDescent="0.25">
      <c r="A6" s="30" t="s">
        <v>22</v>
      </c>
      <c r="B6" s="30">
        <f>COUNTIF(Input!K3:K193, A6)</f>
        <v>39</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FBC12-B621-4D35-8D5E-75B00A7FED0E}">
  <dimension ref="A1:F192"/>
  <sheetViews>
    <sheetView zoomScaleNormal="100" workbookViewId="0">
      <selection activeCell="A24" sqref="A24"/>
    </sheetView>
  </sheetViews>
  <sheetFormatPr defaultColWidth="9" defaultRowHeight="15" x14ac:dyDescent="0.25"/>
  <cols>
    <col min="1" max="1" width="5.140625" style="2" customWidth="1"/>
    <col min="2" max="2" width="6.42578125" style="2" customWidth="1"/>
    <col min="3" max="3" width="6.140625" style="2" customWidth="1"/>
    <col min="4" max="4" width="5.140625" style="2" bestFit="1" customWidth="1"/>
    <col min="5" max="5" width="6.85546875" style="2" bestFit="1" customWidth="1"/>
    <col min="6" max="6" width="10.42578125" style="2" bestFit="1" customWidth="1"/>
    <col min="7" max="16384" width="9" style="2"/>
  </cols>
  <sheetData>
    <row r="1" spans="1:6" x14ac:dyDescent="0.25">
      <c r="A1" s="18" t="s">
        <v>1</v>
      </c>
      <c r="B1" s="18" t="s">
        <v>2</v>
      </c>
      <c r="C1" s="18" t="s">
        <v>3</v>
      </c>
      <c r="D1" s="18" t="s">
        <v>4</v>
      </c>
      <c r="E1" s="33" t="s">
        <v>10</v>
      </c>
      <c r="F1" s="34" t="s">
        <v>40</v>
      </c>
    </row>
    <row r="2" spans="1:6" x14ac:dyDescent="0.25">
      <c r="A2" s="3">
        <f>MATCH(Input!B3, AV[Name],0)</f>
        <v>1</v>
      </c>
      <c r="B2" s="3">
        <f>MATCH(Input!C3, EAC[Name],0)</f>
        <v>2</v>
      </c>
      <c r="C2" s="3">
        <f>MATCH(Input!D3,PR[Name],0)</f>
        <v>3</v>
      </c>
      <c r="D2" s="3">
        <f>MATCH(Input!E3, UI[Name],0)</f>
        <v>2</v>
      </c>
      <c r="E2" s="3">
        <f>MATCH(Input!M3,XSD[Name],0)</f>
        <v>3</v>
      </c>
      <c r="F2" s="35">
        <f>Input!S3</f>
        <v>5.7</v>
      </c>
    </row>
    <row r="3" spans="1:6" x14ac:dyDescent="0.25">
      <c r="A3" s="3">
        <f>MATCH(Input!B4, AV[Name],0)</f>
        <v>1</v>
      </c>
      <c r="B3" s="3">
        <f>MATCH(Input!C4, EAC[Name],0)</f>
        <v>3</v>
      </c>
      <c r="C3" s="3">
        <f>MATCH(Input!D4,PR[Name],0)</f>
        <v>1</v>
      </c>
      <c r="D3" s="3">
        <f>MATCH(Input!E4, UI[Name],0)</f>
        <v>2</v>
      </c>
      <c r="E3" s="3">
        <f>MATCH(Input!M4,XSD[Name],0)</f>
        <v>3</v>
      </c>
      <c r="F3" s="35">
        <f>Input!S4</f>
        <v>6.5</v>
      </c>
    </row>
    <row r="4" spans="1:6" x14ac:dyDescent="0.25">
      <c r="A4" s="3">
        <f>MATCH(Input!B5, AV[Name],0)</f>
        <v>3</v>
      </c>
      <c r="B4" s="3">
        <f>MATCH(Input!C5, EAC[Name],0)</f>
        <v>1</v>
      </c>
      <c r="C4" s="3">
        <f>MATCH(Input!D5,PR[Name],0)</f>
        <v>3</v>
      </c>
      <c r="D4" s="3">
        <f>MATCH(Input!E5, UI[Name],0)</f>
        <v>2</v>
      </c>
      <c r="E4" s="3">
        <f>MATCH(Input!M5,XSD[Name],0)</f>
        <v>4</v>
      </c>
      <c r="F4" s="35">
        <f>Input!S5</f>
        <v>4.7</v>
      </c>
    </row>
    <row r="5" spans="1:6" x14ac:dyDescent="0.25">
      <c r="A5" s="3">
        <f>MATCH(Input!B6, AV[Name],0)</f>
        <v>4</v>
      </c>
      <c r="B5" s="3">
        <f>MATCH(Input!C6, EAC[Name],0)</f>
        <v>3</v>
      </c>
      <c r="C5" s="3">
        <f>MATCH(Input!D6,PR[Name],0)</f>
        <v>2</v>
      </c>
      <c r="D5" s="3">
        <f>MATCH(Input!E6, UI[Name],0)</f>
        <v>1</v>
      </c>
      <c r="E5" s="3">
        <f>MATCH(Input!M6,XSD[Name],0)</f>
        <v>1</v>
      </c>
      <c r="F5" s="35">
        <f>Input!S6</f>
        <v>0</v>
      </c>
    </row>
    <row r="6" spans="1:6" x14ac:dyDescent="0.25">
      <c r="A6" s="3">
        <f>MATCH(Input!B7, AV[Name],0)</f>
        <v>2</v>
      </c>
      <c r="B6" s="3">
        <f>MATCH(Input!C7, EAC[Name],0)</f>
        <v>2</v>
      </c>
      <c r="C6" s="3">
        <f>MATCH(Input!D7,PR[Name],0)</f>
        <v>1</v>
      </c>
      <c r="D6" s="3">
        <f>MATCH(Input!E7, UI[Name],0)</f>
        <v>2</v>
      </c>
      <c r="E6" s="3">
        <f>MATCH(Input!M7,XSD[Name],0)</f>
        <v>5</v>
      </c>
      <c r="F6" s="35">
        <f>Input!S7</f>
        <v>8.4</v>
      </c>
    </row>
    <row r="7" spans="1:6" x14ac:dyDescent="0.25">
      <c r="A7" s="3">
        <f>MATCH(Input!B8, AV[Name],0)</f>
        <v>4</v>
      </c>
      <c r="B7" s="3">
        <f>MATCH(Input!C8, EAC[Name],0)</f>
        <v>6</v>
      </c>
      <c r="C7" s="3">
        <f>MATCH(Input!D8,PR[Name],0)</f>
        <v>3</v>
      </c>
      <c r="D7" s="3">
        <f>MATCH(Input!E8, UI[Name],0)</f>
        <v>2</v>
      </c>
      <c r="E7" s="3">
        <f>MATCH(Input!M8,XSD[Name],0)</f>
        <v>3</v>
      </c>
      <c r="F7" s="35">
        <f>Input!S8</f>
        <v>0.6</v>
      </c>
    </row>
    <row r="8" spans="1:6" x14ac:dyDescent="0.25">
      <c r="A8" s="3">
        <f>MATCH(Input!B9, AV[Name],0)</f>
        <v>4</v>
      </c>
      <c r="B8" s="3">
        <f>MATCH(Input!C9, EAC[Name],0)</f>
        <v>3</v>
      </c>
      <c r="C8" s="3">
        <f>MATCH(Input!D9,PR[Name],0)</f>
        <v>1</v>
      </c>
      <c r="D8" s="3">
        <f>MATCH(Input!E9, UI[Name],0)</f>
        <v>1</v>
      </c>
      <c r="E8" s="3">
        <f>MATCH(Input!M9,XSD[Name],0)</f>
        <v>4</v>
      </c>
      <c r="F8" s="35">
        <f>Input!S9</f>
        <v>6.6</v>
      </c>
    </row>
    <row r="9" spans="1:6" x14ac:dyDescent="0.25">
      <c r="A9" s="3">
        <f>MATCH(Input!B10, AV[Name],0)</f>
        <v>4</v>
      </c>
      <c r="B9" s="3">
        <f>MATCH(Input!C10, EAC[Name],0)</f>
        <v>6</v>
      </c>
      <c r="C9" s="3">
        <f>MATCH(Input!D10,PR[Name],0)</f>
        <v>2</v>
      </c>
      <c r="D9" s="3">
        <f>MATCH(Input!E10, UI[Name],0)</f>
        <v>2</v>
      </c>
      <c r="E9" s="3">
        <f>MATCH(Input!M10,XSD[Name],0)</f>
        <v>3</v>
      </c>
      <c r="F9" s="35">
        <f>Input!S10</f>
        <v>0.6</v>
      </c>
    </row>
    <row r="10" spans="1:6" x14ac:dyDescent="0.25">
      <c r="A10" s="3">
        <f>MATCH(Input!B11, AV[Name],0)</f>
        <v>1</v>
      </c>
      <c r="B10" s="3">
        <f>MATCH(Input!C11, EAC[Name],0)</f>
        <v>2</v>
      </c>
      <c r="C10" s="3">
        <f>MATCH(Input!D11,PR[Name],0)</f>
        <v>3</v>
      </c>
      <c r="D10" s="3">
        <f>MATCH(Input!E11, UI[Name],0)</f>
        <v>1</v>
      </c>
      <c r="E10" s="3">
        <f>MATCH(Input!M11,XSD[Name],0)</f>
        <v>5</v>
      </c>
      <c r="F10" s="35">
        <f>Input!S11</f>
        <v>7.7</v>
      </c>
    </row>
    <row r="11" spans="1:6" x14ac:dyDescent="0.25">
      <c r="A11" s="3">
        <f>MATCH(Input!B12, AV[Name],0)</f>
        <v>1</v>
      </c>
      <c r="B11" s="3">
        <f>MATCH(Input!C12, EAC[Name],0)</f>
        <v>1</v>
      </c>
      <c r="C11" s="3">
        <f>MATCH(Input!D12,PR[Name],0)</f>
        <v>1</v>
      </c>
      <c r="D11" s="3">
        <f>MATCH(Input!E12, UI[Name],0)</f>
        <v>1</v>
      </c>
      <c r="E11" s="3">
        <f>MATCH(Input!M12,XSD[Name],0)</f>
        <v>4</v>
      </c>
      <c r="F11" s="35">
        <f>Input!S12</f>
        <v>9.9</v>
      </c>
    </row>
    <row r="12" spans="1:6" x14ac:dyDescent="0.25">
      <c r="A12" s="3">
        <f>MATCH(Input!B13, AV[Name],0)</f>
        <v>4</v>
      </c>
      <c r="B12" s="3">
        <f>MATCH(Input!C13, EAC[Name],0)</f>
        <v>3</v>
      </c>
      <c r="C12" s="3">
        <f>MATCH(Input!D13,PR[Name],0)</f>
        <v>2</v>
      </c>
      <c r="D12" s="3">
        <f>MATCH(Input!E13, UI[Name],0)</f>
        <v>2</v>
      </c>
      <c r="E12" s="3">
        <f>MATCH(Input!M13,XSD[Name],0)</f>
        <v>5</v>
      </c>
      <c r="F12" s="35">
        <f>Input!S13</f>
        <v>4.4000000000000004</v>
      </c>
    </row>
    <row r="13" spans="1:6" x14ac:dyDescent="0.25">
      <c r="A13" s="3">
        <f>MATCH(Input!B14, AV[Name],0)</f>
        <v>3</v>
      </c>
      <c r="B13" s="3">
        <f>MATCH(Input!C14, EAC[Name],0)</f>
        <v>4</v>
      </c>
      <c r="C13" s="3">
        <f>MATCH(Input!D14,PR[Name],0)</f>
        <v>1</v>
      </c>
      <c r="D13" s="3">
        <f>MATCH(Input!E14, UI[Name],0)</f>
        <v>1</v>
      </c>
      <c r="E13" s="3">
        <f>MATCH(Input!M14,XSD[Name],0)</f>
        <v>4</v>
      </c>
      <c r="F13" s="35">
        <f>Input!S14</f>
        <v>6.3</v>
      </c>
    </row>
    <row r="14" spans="1:6" x14ac:dyDescent="0.25">
      <c r="A14" s="3">
        <f>MATCH(Input!B15, AV[Name],0)</f>
        <v>4</v>
      </c>
      <c r="B14" s="3">
        <f>MATCH(Input!C15, EAC[Name],0)</f>
        <v>4</v>
      </c>
      <c r="C14" s="3">
        <f>MATCH(Input!D15,PR[Name],0)</f>
        <v>1</v>
      </c>
      <c r="D14" s="3">
        <f>MATCH(Input!E15, UI[Name],0)</f>
        <v>2</v>
      </c>
      <c r="E14" s="3">
        <f>MATCH(Input!M15,XSD[Name],0)</f>
        <v>1</v>
      </c>
      <c r="F14" s="35">
        <f>Input!S15</f>
        <v>0</v>
      </c>
    </row>
    <row r="15" spans="1:6" x14ac:dyDescent="0.25">
      <c r="A15" s="3">
        <f>MATCH(Input!B16, AV[Name],0)</f>
        <v>4</v>
      </c>
      <c r="B15" s="3">
        <f>MATCH(Input!C16, EAC[Name],0)</f>
        <v>2</v>
      </c>
      <c r="C15" s="3">
        <f>MATCH(Input!D16,PR[Name],0)</f>
        <v>2</v>
      </c>
      <c r="D15" s="3">
        <f>MATCH(Input!E16, UI[Name],0)</f>
        <v>1</v>
      </c>
      <c r="E15" s="3">
        <f>MATCH(Input!M16,XSD[Name],0)</f>
        <v>2</v>
      </c>
      <c r="F15" s="35">
        <f>Input!S16</f>
        <v>4</v>
      </c>
    </row>
    <row r="16" spans="1:6" x14ac:dyDescent="0.25">
      <c r="A16" s="3">
        <f>MATCH(Input!B17, AV[Name],0)</f>
        <v>1</v>
      </c>
      <c r="B16" s="3">
        <f>MATCH(Input!C17, EAC[Name],0)</f>
        <v>4</v>
      </c>
      <c r="C16" s="3">
        <f>MATCH(Input!D17,PR[Name],0)</f>
        <v>2</v>
      </c>
      <c r="D16" s="3">
        <f>MATCH(Input!E17, UI[Name],0)</f>
        <v>2</v>
      </c>
      <c r="E16" s="3">
        <f>MATCH(Input!M17,XSD[Name],0)</f>
        <v>3</v>
      </c>
      <c r="F16" s="35">
        <f>Input!S17</f>
        <v>5.2</v>
      </c>
    </row>
    <row r="17" spans="1:6" x14ac:dyDescent="0.25">
      <c r="A17" s="3">
        <f>MATCH(Input!B18, AV[Name],0)</f>
        <v>1</v>
      </c>
      <c r="B17" s="3">
        <f>MATCH(Input!C18, EAC[Name],0)</f>
        <v>1</v>
      </c>
      <c r="C17" s="3">
        <f>MATCH(Input!D18,PR[Name],0)</f>
        <v>3</v>
      </c>
      <c r="D17" s="3">
        <f>MATCH(Input!E18, UI[Name],0)</f>
        <v>1</v>
      </c>
      <c r="E17" s="3">
        <f>MATCH(Input!M18,XSD[Name],0)</f>
        <v>1</v>
      </c>
      <c r="F17" s="35">
        <f>Input!S18</f>
        <v>0</v>
      </c>
    </row>
    <row r="18" spans="1:6" x14ac:dyDescent="0.25">
      <c r="A18" s="3">
        <f>MATCH(Input!B19, AV[Name],0)</f>
        <v>2</v>
      </c>
      <c r="B18" s="3">
        <f>MATCH(Input!C19, EAC[Name],0)</f>
        <v>1</v>
      </c>
      <c r="C18" s="3">
        <f>MATCH(Input!D19,PR[Name],0)</f>
        <v>1</v>
      </c>
      <c r="D18" s="3">
        <f>MATCH(Input!E19, UI[Name],0)</f>
        <v>1</v>
      </c>
      <c r="E18" s="3">
        <f>MATCH(Input!M19,XSD[Name],0)</f>
        <v>1</v>
      </c>
      <c r="F18" s="35">
        <f>Input!S19</f>
        <v>0</v>
      </c>
    </row>
    <row r="19" spans="1:6" x14ac:dyDescent="0.25">
      <c r="A19" s="3">
        <f>MATCH(Input!B20, AV[Name],0)</f>
        <v>1</v>
      </c>
      <c r="B19" s="3">
        <f>MATCH(Input!C20, EAC[Name],0)</f>
        <v>1</v>
      </c>
      <c r="C19" s="3">
        <f>MATCH(Input!D20,PR[Name],0)</f>
        <v>3</v>
      </c>
      <c r="D19" s="3">
        <f>MATCH(Input!E20, UI[Name],0)</f>
        <v>1</v>
      </c>
      <c r="E19" s="3">
        <f>MATCH(Input!M20,XSD[Name],0)</f>
        <v>5</v>
      </c>
      <c r="F19" s="35">
        <f>Input!S20</f>
        <v>7.9</v>
      </c>
    </row>
    <row r="20" spans="1:6" x14ac:dyDescent="0.25">
      <c r="A20" s="3">
        <f>MATCH(Input!B21, AV[Name],0)</f>
        <v>2</v>
      </c>
      <c r="B20" s="3">
        <f>MATCH(Input!C21, EAC[Name],0)</f>
        <v>2</v>
      </c>
      <c r="C20" s="3">
        <f>MATCH(Input!D21,PR[Name],0)</f>
        <v>3</v>
      </c>
      <c r="D20" s="3">
        <f>MATCH(Input!E21, UI[Name],0)</f>
        <v>2</v>
      </c>
      <c r="E20" s="3">
        <f>MATCH(Input!M21,XSD[Name],0)</f>
        <v>3</v>
      </c>
      <c r="F20" s="35">
        <f>Input!S21</f>
        <v>5.5</v>
      </c>
    </row>
    <row r="21" spans="1:6" x14ac:dyDescent="0.25">
      <c r="A21" s="3">
        <f>MATCH(Input!B22, AV[Name],0)</f>
        <v>1</v>
      </c>
      <c r="B21" s="3">
        <f>MATCH(Input!C22, EAC[Name],0)</f>
        <v>3</v>
      </c>
      <c r="C21" s="3">
        <f>MATCH(Input!D22,PR[Name],0)</f>
        <v>1</v>
      </c>
      <c r="D21" s="3">
        <f>MATCH(Input!E22, UI[Name],0)</f>
        <v>1</v>
      </c>
      <c r="E21" s="3">
        <f>MATCH(Input!M22,XSD[Name],0)</f>
        <v>3</v>
      </c>
      <c r="F21" s="35">
        <f>Input!S22</f>
        <v>7.2</v>
      </c>
    </row>
    <row r="22" spans="1:6" x14ac:dyDescent="0.25">
      <c r="A22" s="3">
        <f>MATCH(Input!B23, AV[Name],0)</f>
        <v>4</v>
      </c>
      <c r="B22" s="3">
        <f>MATCH(Input!C23, EAC[Name],0)</f>
        <v>1</v>
      </c>
      <c r="C22" s="3">
        <f>MATCH(Input!D23,PR[Name],0)</f>
        <v>2</v>
      </c>
      <c r="D22" s="3">
        <f>MATCH(Input!E23, UI[Name],0)</f>
        <v>2</v>
      </c>
      <c r="E22" s="3">
        <f>MATCH(Input!M23,XSD[Name],0)</f>
        <v>5</v>
      </c>
      <c r="F22" s="35">
        <f>Input!S23</f>
        <v>7.4</v>
      </c>
    </row>
    <row r="23" spans="1:6" x14ac:dyDescent="0.25">
      <c r="A23" s="3">
        <f>MATCH(Input!B24, AV[Name],0)</f>
        <v>2</v>
      </c>
      <c r="B23" s="3">
        <f>MATCH(Input!C24, EAC[Name],0)</f>
        <v>2</v>
      </c>
      <c r="C23" s="3">
        <f>MATCH(Input!D24,PR[Name],0)</f>
        <v>1</v>
      </c>
      <c r="D23" s="3">
        <f>MATCH(Input!E24, UI[Name],0)</f>
        <v>1</v>
      </c>
      <c r="E23" s="3">
        <f>MATCH(Input!M24,XSD[Name],0)</f>
        <v>4</v>
      </c>
      <c r="F23" s="35">
        <f>Input!S24</f>
        <v>8.6</v>
      </c>
    </row>
    <row r="24" spans="1:6" x14ac:dyDescent="0.25">
      <c r="A24" s="3">
        <f>MATCH(Input!B25, AV[Name],0)</f>
        <v>1</v>
      </c>
      <c r="B24" s="3">
        <f>MATCH(Input!C25, EAC[Name],0)</f>
        <v>4</v>
      </c>
      <c r="C24" s="3">
        <f>MATCH(Input!D25,PR[Name],0)</f>
        <v>2</v>
      </c>
      <c r="D24" s="3">
        <f>MATCH(Input!E25, UI[Name],0)</f>
        <v>2</v>
      </c>
      <c r="E24" s="3">
        <f>MATCH(Input!M25,XSD[Name],0)</f>
        <v>4</v>
      </c>
      <c r="F24" s="35">
        <f>Input!S25</f>
        <v>6.1</v>
      </c>
    </row>
    <row r="25" spans="1:6" x14ac:dyDescent="0.25">
      <c r="A25" s="3">
        <f>MATCH(Input!B26, AV[Name],0)</f>
        <v>1</v>
      </c>
      <c r="B25" s="3">
        <f>MATCH(Input!C26, EAC[Name],0)</f>
        <v>1</v>
      </c>
      <c r="C25" s="3">
        <f>MATCH(Input!D26,PR[Name],0)</f>
        <v>3</v>
      </c>
      <c r="D25" s="3">
        <f>MATCH(Input!E26, UI[Name],0)</f>
        <v>1</v>
      </c>
      <c r="E25" s="3">
        <f>MATCH(Input!M26,XSD[Name],0)</f>
        <v>4</v>
      </c>
      <c r="F25" s="35">
        <f>Input!S26</f>
        <v>6.9</v>
      </c>
    </row>
    <row r="26" spans="1:6" x14ac:dyDescent="0.25">
      <c r="A26" s="3">
        <f>MATCH(Input!B27, AV[Name],0)</f>
        <v>4</v>
      </c>
      <c r="B26" s="3">
        <f>MATCH(Input!C27, EAC[Name],0)</f>
        <v>5</v>
      </c>
      <c r="C26" s="3">
        <f>MATCH(Input!D27,PR[Name],0)</f>
        <v>1</v>
      </c>
      <c r="D26" s="3">
        <f>MATCH(Input!E27, UI[Name],0)</f>
        <v>1</v>
      </c>
      <c r="E26" s="3">
        <f>MATCH(Input!M27,XSD[Name],0)</f>
        <v>2</v>
      </c>
      <c r="F26" s="35">
        <f>Input!S27</f>
        <v>2</v>
      </c>
    </row>
    <row r="27" spans="1:6" x14ac:dyDescent="0.25">
      <c r="A27" s="3">
        <f>MATCH(Input!B28, AV[Name],0)</f>
        <v>2</v>
      </c>
      <c r="B27" s="3">
        <f>MATCH(Input!C28, EAC[Name],0)</f>
        <v>5</v>
      </c>
      <c r="C27" s="3">
        <f>MATCH(Input!D28,PR[Name],0)</f>
        <v>2</v>
      </c>
      <c r="D27" s="3">
        <f>MATCH(Input!E28, UI[Name],0)</f>
        <v>2</v>
      </c>
      <c r="E27" s="3">
        <f>MATCH(Input!M28,XSD[Name],0)</f>
        <v>1</v>
      </c>
      <c r="F27" s="35">
        <f>Input!S28</f>
        <v>0</v>
      </c>
    </row>
    <row r="28" spans="1:6" x14ac:dyDescent="0.25">
      <c r="A28" s="3">
        <f>MATCH(Input!B29, AV[Name],0)</f>
        <v>3</v>
      </c>
      <c r="B28" s="3">
        <f>MATCH(Input!C29, EAC[Name],0)</f>
        <v>2</v>
      </c>
      <c r="C28" s="3">
        <f>MATCH(Input!D29,PR[Name],0)</f>
        <v>1</v>
      </c>
      <c r="D28" s="3">
        <f>MATCH(Input!E29, UI[Name],0)</f>
        <v>2</v>
      </c>
      <c r="E28" s="3">
        <f>MATCH(Input!M29,XSD[Name],0)</f>
        <v>4</v>
      </c>
      <c r="F28" s="35">
        <f>Input!S29</f>
        <v>6.6</v>
      </c>
    </row>
    <row r="29" spans="1:6" x14ac:dyDescent="0.25">
      <c r="A29" s="3">
        <f>MATCH(Input!B30, AV[Name],0)</f>
        <v>2</v>
      </c>
      <c r="B29" s="3">
        <f>MATCH(Input!C30, EAC[Name],0)</f>
        <v>6</v>
      </c>
      <c r="C29" s="3">
        <f>MATCH(Input!D30,PR[Name],0)</f>
        <v>1</v>
      </c>
      <c r="D29" s="3">
        <f>MATCH(Input!E30, UI[Name],0)</f>
        <v>2</v>
      </c>
      <c r="E29" s="3">
        <f>MATCH(Input!M30,XSD[Name],0)</f>
        <v>1</v>
      </c>
      <c r="F29" s="35">
        <f>Input!S30</f>
        <v>0</v>
      </c>
    </row>
    <row r="30" spans="1:6" x14ac:dyDescent="0.25">
      <c r="A30" s="3">
        <f>MATCH(Input!B31, AV[Name],0)</f>
        <v>4</v>
      </c>
      <c r="B30" s="3">
        <f>MATCH(Input!C31, EAC[Name],0)</f>
        <v>6</v>
      </c>
      <c r="C30" s="3">
        <f>MATCH(Input!D31,PR[Name],0)</f>
        <v>3</v>
      </c>
      <c r="D30" s="3">
        <f>MATCH(Input!E31, UI[Name],0)</f>
        <v>2</v>
      </c>
      <c r="E30" s="3">
        <f>MATCH(Input!M31,XSD[Name],0)</f>
        <v>2</v>
      </c>
      <c r="F30" s="35">
        <f>Input!S31</f>
        <v>0.2</v>
      </c>
    </row>
    <row r="31" spans="1:6" x14ac:dyDescent="0.25">
      <c r="A31" s="3">
        <f>MATCH(Input!B32, AV[Name],0)</f>
        <v>2</v>
      </c>
      <c r="B31" s="3">
        <f>MATCH(Input!C32, EAC[Name],0)</f>
        <v>3</v>
      </c>
      <c r="C31" s="3">
        <f>MATCH(Input!D32,PR[Name],0)</f>
        <v>2</v>
      </c>
      <c r="D31" s="3">
        <f>MATCH(Input!E32, UI[Name],0)</f>
        <v>2</v>
      </c>
      <c r="E31" s="3">
        <f>MATCH(Input!M32,XSD[Name],0)</f>
        <v>1</v>
      </c>
      <c r="F31" s="35">
        <f>Input!S32</f>
        <v>0</v>
      </c>
    </row>
    <row r="32" spans="1:6" x14ac:dyDescent="0.25">
      <c r="A32" s="3">
        <f>MATCH(Input!B33, AV[Name],0)</f>
        <v>3</v>
      </c>
      <c r="B32" s="3">
        <f>MATCH(Input!C33, EAC[Name],0)</f>
        <v>5</v>
      </c>
      <c r="C32" s="3">
        <f>MATCH(Input!D33,PR[Name],0)</f>
        <v>3</v>
      </c>
      <c r="D32" s="3">
        <f>MATCH(Input!E33, UI[Name],0)</f>
        <v>1</v>
      </c>
      <c r="E32" s="3">
        <f>MATCH(Input!M33,XSD[Name],0)</f>
        <v>1</v>
      </c>
      <c r="F32" s="35">
        <f>Input!S33</f>
        <v>0</v>
      </c>
    </row>
    <row r="33" spans="1:6" x14ac:dyDescent="0.25">
      <c r="A33" s="3">
        <f>MATCH(Input!B34, AV[Name],0)</f>
        <v>2</v>
      </c>
      <c r="B33" s="3">
        <f>MATCH(Input!C34, EAC[Name],0)</f>
        <v>2</v>
      </c>
      <c r="C33" s="3">
        <f>MATCH(Input!D34,PR[Name],0)</f>
        <v>1</v>
      </c>
      <c r="D33" s="3">
        <f>MATCH(Input!E34, UI[Name],0)</f>
        <v>1</v>
      </c>
      <c r="E33" s="3">
        <f>MATCH(Input!M34,XSD[Name],0)</f>
        <v>5</v>
      </c>
      <c r="F33" s="35">
        <f>Input!S34</f>
        <v>8.6999999999999993</v>
      </c>
    </row>
    <row r="34" spans="1:6" x14ac:dyDescent="0.25">
      <c r="A34" s="3">
        <f>MATCH(Input!B35, AV[Name],0)</f>
        <v>3</v>
      </c>
      <c r="B34" s="3">
        <f>MATCH(Input!C35, EAC[Name],0)</f>
        <v>3</v>
      </c>
      <c r="C34" s="3">
        <f>MATCH(Input!D35,PR[Name],0)</f>
        <v>3</v>
      </c>
      <c r="D34" s="3">
        <f>MATCH(Input!E35, UI[Name],0)</f>
        <v>2</v>
      </c>
      <c r="E34" s="3">
        <f>MATCH(Input!M35,XSD[Name],0)</f>
        <v>2</v>
      </c>
      <c r="F34" s="35">
        <f>Input!S35</f>
        <v>3</v>
      </c>
    </row>
    <row r="35" spans="1:6" x14ac:dyDescent="0.25">
      <c r="A35" s="3">
        <f>MATCH(Input!B36, AV[Name],0)</f>
        <v>3</v>
      </c>
      <c r="B35" s="3">
        <f>MATCH(Input!C36, EAC[Name],0)</f>
        <v>4</v>
      </c>
      <c r="C35" s="3">
        <f>MATCH(Input!D36,PR[Name],0)</f>
        <v>3</v>
      </c>
      <c r="D35" s="3">
        <f>MATCH(Input!E36, UI[Name],0)</f>
        <v>2</v>
      </c>
      <c r="E35" s="3">
        <f>MATCH(Input!M36,XSD[Name],0)</f>
        <v>5</v>
      </c>
      <c r="F35" s="35">
        <f>Input!S36</f>
        <v>2.1</v>
      </c>
    </row>
    <row r="36" spans="1:6" x14ac:dyDescent="0.25">
      <c r="A36" s="3">
        <f>MATCH(Input!B37, AV[Name],0)</f>
        <v>3</v>
      </c>
      <c r="B36" s="3">
        <f>MATCH(Input!C37, EAC[Name],0)</f>
        <v>3</v>
      </c>
      <c r="C36" s="3">
        <f>MATCH(Input!D37,PR[Name],0)</f>
        <v>1</v>
      </c>
      <c r="D36" s="3">
        <f>MATCH(Input!E37, UI[Name],0)</f>
        <v>2</v>
      </c>
      <c r="E36" s="3">
        <f>MATCH(Input!M37,XSD[Name],0)</f>
        <v>2</v>
      </c>
      <c r="F36" s="35">
        <f>Input!S37</f>
        <v>4.2</v>
      </c>
    </row>
    <row r="37" spans="1:6" x14ac:dyDescent="0.25">
      <c r="A37" s="3">
        <f>MATCH(Input!B38, AV[Name],0)</f>
        <v>3</v>
      </c>
      <c r="B37" s="3">
        <f>MATCH(Input!C38, EAC[Name],0)</f>
        <v>6</v>
      </c>
      <c r="C37" s="3">
        <f>MATCH(Input!D38,PR[Name],0)</f>
        <v>3</v>
      </c>
      <c r="D37" s="3">
        <f>MATCH(Input!E38, UI[Name],0)</f>
        <v>1</v>
      </c>
      <c r="E37" s="3">
        <f>MATCH(Input!M38,XSD[Name],0)</f>
        <v>5</v>
      </c>
      <c r="F37" s="35">
        <f>Input!S38</f>
        <v>1.2</v>
      </c>
    </row>
    <row r="38" spans="1:6" x14ac:dyDescent="0.25">
      <c r="A38" s="3">
        <f>MATCH(Input!B39, AV[Name],0)</f>
        <v>1</v>
      </c>
      <c r="B38" s="3">
        <f>MATCH(Input!C39, EAC[Name],0)</f>
        <v>5</v>
      </c>
      <c r="C38" s="3">
        <f>MATCH(Input!D39,PR[Name],0)</f>
        <v>3</v>
      </c>
      <c r="D38" s="3">
        <f>MATCH(Input!E39, UI[Name],0)</f>
        <v>2</v>
      </c>
      <c r="E38" s="3">
        <f>MATCH(Input!M39,XSD[Name],0)</f>
        <v>4</v>
      </c>
      <c r="F38" s="35">
        <f>Input!S39</f>
        <v>3.5</v>
      </c>
    </row>
    <row r="39" spans="1:6" x14ac:dyDescent="0.25">
      <c r="A39" s="3">
        <f>MATCH(Input!B40, AV[Name],0)</f>
        <v>1</v>
      </c>
      <c r="B39" s="3">
        <f>MATCH(Input!C40, EAC[Name],0)</f>
        <v>2</v>
      </c>
      <c r="C39" s="3">
        <f>MATCH(Input!D40,PR[Name],0)</f>
        <v>2</v>
      </c>
      <c r="D39" s="3">
        <f>MATCH(Input!E40, UI[Name],0)</f>
        <v>1</v>
      </c>
      <c r="E39" s="3">
        <f>MATCH(Input!M40,XSD[Name],0)</f>
        <v>1</v>
      </c>
      <c r="F39" s="35">
        <f>Input!S40</f>
        <v>0</v>
      </c>
    </row>
    <row r="40" spans="1:6" x14ac:dyDescent="0.25">
      <c r="A40" s="3">
        <f>MATCH(Input!B41, AV[Name],0)</f>
        <v>2</v>
      </c>
      <c r="B40" s="3">
        <f>MATCH(Input!C41, EAC[Name],0)</f>
        <v>4</v>
      </c>
      <c r="C40" s="3">
        <f>MATCH(Input!D41,PR[Name],0)</f>
        <v>3</v>
      </c>
      <c r="D40" s="3">
        <f>MATCH(Input!E41, UI[Name],0)</f>
        <v>1</v>
      </c>
      <c r="E40" s="3">
        <f>MATCH(Input!M41,XSD[Name],0)</f>
        <v>2</v>
      </c>
      <c r="F40" s="35">
        <f>Input!S41</f>
        <v>3.9</v>
      </c>
    </row>
    <row r="41" spans="1:6" x14ac:dyDescent="0.25">
      <c r="A41" s="3">
        <f>MATCH(Input!B42, AV[Name],0)</f>
        <v>4</v>
      </c>
      <c r="B41" s="3">
        <f>MATCH(Input!C42, EAC[Name],0)</f>
        <v>2</v>
      </c>
      <c r="C41" s="3">
        <f>MATCH(Input!D42,PR[Name],0)</f>
        <v>2</v>
      </c>
      <c r="D41" s="3">
        <f>MATCH(Input!E42, UI[Name],0)</f>
        <v>2</v>
      </c>
      <c r="E41" s="3">
        <f>MATCH(Input!M42,XSD[Name],0)</f>
        <v>3</v>
      </c>
      <c r="F41" s="35">
        <f>Input!S42</f>
        <v>5.2</v>
      </c>
    </row>
    <row r="42" spans="1:6" x14ac:dyDescent="0.25">
      <c r="A42" s="3">
        <f>MATCH(Input!B43, AV[Name],0)</f>
        <v>2</v>
      </c>
      <c r="B42" s="3">
        <f>MATCH(Input!C43, EAC[Name],0)</f>
        <v>6</v>
      </c>
      <c r="C42" s="3">
        <f>MATCH(Input!D43,PR[Name],0)</f>
        <v>2</v>
      </c>
      <c r="D42" s="3">
        <f>MATCH(Input!E43, UI[Name],0)</f>
        <v>1</v>
      </c>
      <c r="E42" s="3">
        <f>MATCH(Input!M43,XSD[Name],0)</f>
        <v>1</v>
      </c>
      <c r="F42" s="35">
        <f>Input!S43</f>
        <v>0</v>
      </c>
    </row>
    <row r="43" spans="1:6" x14ac:dyDescent="0.25">
      <c r="A43" s="3">
        <f>MATCH(Input!B44, AV[Name],0)</f>
        <v>3</v>
      </c>
      <c r="B43" s="3">
        <f>MATCH(Input!C44, EAC[Name],0)</f>
        <v>3</v>
      </c>
      <c r="C43" s="3">
        <f>MATCH(Input!D44,PR[Name],0)</f>
        <v>1</v>
      </c>
      <c r="D43" s="3">
        <f>MATCH(Input!E44, UI[Name],0)</f>
        <v>1</v>
      </c>
      <c r="E43" s="3">
        <f>MATCH(Input!M44,XSD[Name],0)</f>
        <v>5</v>
      </c>
      <c r="F43" s="35">
        <f>Input!S44</f>
        <v>7.9</v>
      </c>
    </row>
    <row r="44" spans="1:6" x14ac:dyDescent="0.25">
      <c r="A44" s="3">
        <f>MATCH(Input!B45, AV[Name],0)</f>
        <v>3</v>
      </c>
      <c r="B44" s="3">
        <f>MATCH(Input!C45, EAC[Name],0)</f>
        <v>3</v>
      </c>
      <c r="C44" s="3">
        <f>MATCH(Input!D45,PR[Name],0)</f>
        <v>3</v>
      </c>
      <c r="D44" s="3">
        <f>MATCH(Input!E45, UI[Name],0)</f>
        <v>2</v>
      </c>
      <c r="E44" s="3">
        <f>MATCH(Input!M45,XSD[Name],0)</f>
        <v>5</v>
      </c>
      <c r="F44" s="35">
        <f>Input!S45</f>
        <v>4.3</v>
      </c>
    </row>
    <row r="45" spans="1:6" x14ac:dyDescent="0.25">
      <c r="A45" s="3">
        <f>MATCH(Input!B46, AV[Name],0)</f>
        <v>1</v>
      </c>
      <c r="B45" s="3">
        <f>MATCH(Input!C46, EAC[Name],0)</f>
        <v>3</v>
      </c>
      <c r="C45" s="3">
        <f>MATCH(Input!D46,PR[Name],0)</f>
        <v>1</v>
      </c>
      <c r="D45" s="3">
        <f>MATCH(Input!E46, UI[Name],0)</f>
        <v>1</v>
      </c>
      <c r="E45" s="3">
        <f>MATCH(Input!M46,XSD[Name],0)</f>
        <v>2</v>
      </c>
      <c r="F45" s="35">
        <f>Input!S46</f>
        <v>6.7</v>
      </c>
    </row>
    <row r="46" spans="1:6" x14ac:dyDescent="0.25">
      <c r="A46" s="3">
        <f>MATCH(Input!B47, AV[Name],0)</f>
        <v>1</v>
      </c>
      <c r="B46" s="3">
        <f>MATCH(Input!C47, EAC[Name],0)</f>
        <v>2</v>
      </c>
      <c r="C46" s="3">
        <f>MATCH(Input!D47,PR[Name],0)</f>
        <v>2</v>
      </c>
      <c r="D46" s="3">
        <f>MATCH(Input!E47, UI[Name],0)</f>
        <v>1</v>
      </c>
      <c r="E46" s="3">
        <f>MATCH(Input!M47,XSD[Name],0)</f>
        <v>3</v>
      </c>
      <c r="F46" s="35">
        <f>Input!S47</f>
        <v>6.8</v>
      </c>
    </row>
    <row r="47" spans="1:6" x14ac:dyDescent="0.25">
      <c r="A47" s="3">
        <f>MATCH(Input!B48, AV[Name],0)</f>
        <v>2</v>
      </c>
      <c r="B47" s="3">
        <f>MATCH(Input!C48, EAC[Name],0)</f>
        <v>1</v>
      </c>
      <c r="C47" s="3">
        <f>MATCH(Input!D48,PR[Name],0)</f>
        <v>3</v>
      </c>
      <c r="D47" s="3">
        <f>MATCH(Input!E48, UI[Name],0)</f>
        <v>1</v>
      </c>
      <c r="E47" s="3">
        <f>MATCH(Input!M48,XSD[Name],0)</f>
        <v>4</v>
      </c>
      <c r="F47" s="35">
        <f>Input!S48</f>
        <v>6.8</v>
      </c>
    </row>
    <row r="48" spans="1:6" x14ac:dyDescent="0.25">
      <c r="A48" s="3">
        <f>MATCH(Input!B49, AV[Name],0)</f>
        <v>2</v>
      </c>
      <c r="B48" s="3">
        <f>MATCH(Input!C49, EAC[Name],0)</f>
        <v>3</v>
      </c>
      <c r="C48" s="3">
        <f>MATCH(Input!D49,PR[Name],0)</f>
        <v>2</v>
      </c>
      <c r="D48" s="3">
        <f>MATCH(Input!E49, UI[Name],0)</f>
        <v>2</v>
      </c>
      <c r="E48" s="3">
        <f>MATCH(Input!M49,XSD[Name],0)</f>
        <v>1</v>
      </c>
      <c r="F48" s="35">
        <f>Input!S49</f>
        <v>0</v>
      </c>
    </row>
    <row r="49" spans="1:6" x14ac:dyDescent="0.25">
      <c r="A49" s="3">
        <f>MATCH(Input!B50, AV[Name],0)</f>
        <v>2</v>
      </c>
      <c r="B49" s="3">
        <f>MATCH(Input!C50, EAC[Name],0)</f>
        <v>5</v>
      </c>
      <c r="C49" s="3">
        <f>MATCH(Input!D50,PR[Name],0)</f>
        <v>2</v>
      </c>
      <c r="D49" s="3">
        <f>MATCH(Input!E50, UI[Name],0)</f>
        <v>1</v>
      </c>
      <c r="E49" s="3">
        <f>MATCH(Input!M50,XSD[Name],0)</f>
        <v>1</v>
      </c>
      <c r="F49" s="35">
        <f>Input!S50</f>
        <v>0</v>
      </c>
    </row>
    <row r="50" spans="1:6" x14ac:dyDescent="0.25">
      <c r="A50" s="3">
        <f>MATCH(Input!B51, AV[Name],0)</f>
        <v>1</v>
      </c>
      <c r="B50" s="3">
        <f>MATCH(Input!C51, EAC[Name],0)</f>
        <v>4</v>
      </c>
      <c r="C50" s="3">
        <f>MATCH(Input!D51,PR[Name],0)</f>
        <v>1</v>
      </c>
      <c r="D50" s="3">
        <f>MATCH(Input!E51, UI[Name],0)</f>
        <v>1</v>
      </c>
      <c r="E50" s="3">
        <f>MATCH(Input!M51,XSD[Name],0)</f>
        <v>3</v>
      </c>
      <c r="F50" s="35">
        <f>Input!S51</f>
        <v>6.3</v>
      </c>
    </row>
    <row r="51" spans="1:6" x14ac:dyDescent="0.25">
      <c r="A51" s="3">
        <f>MATCH(Input!B52, AV[Name],0)</f>
        <v>4</v>
      </c>
      <c r="B51" s="3">
        <f>MATCH(Input!C52, EAC[Name],0)</f>
        <v>6</v>
      </c>
      <c r="C51" s="3">
        <f>MATCH(Input!D52,PR[Name],0)</f>
        <v>3</v>
      </c>
      <c r="D51" s="3">
        <f>MATCH(Input!E52, UI[Name],0)</f>
        <v>2</v>
      </c>
      <c r="E51" s="3">
        <f>MATCH(Input!M52,XSD[Name],0)</f>
        <v>3</v>
      </c>
      <c r="F51" s="35">
        <f>Input!S52</f>
        <v>0.6</v>
      </c>
    </row>
    <row r="52" spans="1:6" x14ac:dyDescent="0.25">
      <c r="A52" s="3">
        <f>MATCH(Input!B53, AV[Name],0)</f>
        <v>3</v>
      </c>
      <c r="B52" s="3">
        <f>MATCH(Input!C53, EAC[Name],0)</f>
        <v>2</v>
      </c>
      <c r="C52" s="3">
        <f>MATCH(Input!D53,PR[Name],0)</f>
        <v>2</v>
      </c>
      <c r="D52" s="3">
        <f>MATCH(Input!E53, UI[Name],0)</f>
        <v>2</v>
      </c>
      <c r="E52" s="3">
        <f>MATCH(Input!M53,XSD[Name],0)</f>
        <v>1</v>
      </c>
      <c r="F52" s="35">
        <f>Input!S53</f>
        <v>0</v>
      </c>
    </row>
    <row r="53" spans="1:6" x14ac:dyDescent="0.25">
      <c r="A53" s="3">
        <f>MATCH(Input!B54, AV[Name],0)</f>
        <v>1</v>
      </c>
      <c r="B53" s="3">
        <f>MATCH(Input!C54, EAC[Name],0)</f>
        <v>6</v>
      </c>
      <c r="C53" s="3">
        <f>MATCH(Input!D54,PR[Name],0)</f>
        <v>2</v>
      </c>
      <c r="D53" s="3">
        <f>MATCH(Input!E54, UI[Name],0)</f>
        <v>2</v>
      </c>
      <c r="E53" s="3">
        <f>MATCH(Input!M54,XSD[Name],0)</f>
        <v>3</v>
      </c>
      <c r="F53" s="35">
        <f>Input!S54</f>
        <v>1.5</v>
      </c>
    </row>
    <row r="54" spans="1:6" x14ac:dyDescent="0.25">
      <c r="A54" s="3">
        <f>MATCH(Input!B55, AV[Name],0)</f>
        <v>4</v>
      </c>
      <c r="B54" s="3">
        <f>MATCH(Input!C55, EAC[Name],0)</f>
        <v>4</v>
      </c>
      <c r="C54" s="3">
        <f>MATCH(Input!D55,PR[Name],0)</f>
        <v>2</v>
      </c>
      <c r="D54" s="3">
        <f>MATCH(Input!E55, UI[Name],0)</f>
        <v>1</v>
      </c>
      <c r="E54" s="3">
        <f>MATCH(Input!M55,XSD[Name],0)</f>
        <v>3</v>
      </c>
      <c r="F54" s="35">
        <f>Input!S55</f>
        <v>3.5</v>
      </c>
    </row>
    <row r="55" spans="1:6" x14ac:dyDescent="0.25">
      <c r="A55" s="3">
        <f>MATCH(Input!B56, AV[Name],0)</f>
        <v>4</v>
      </c>
      <c r="B55" s="3">
        <f>MATCH(Input!C56, EAC[Name],0)</f>
        <v>3</v>
      </c>
      <c r="C55" s="3">
        <f>MATCH(Input!D56,PR[Name],0)</f>
        <v>3</v>
      </c>
      <c r="D55" s="3">
        <f>MATCH(Input!E56, UI[Name],0)</f>
        <v>1</v>
      </c>
      <c r="E55" s="3">
        <f>MATCH(Input!M56,XSD[Name],0)</f>
        <v>4</v>
      </c>
      <c r="F55" s="35">
        <f>Input!S56</f>
        <v>4.2</v>
      </c>
    </row>
    <row r="56" spans="1:6" x14ac:dyDescent="0.25">
      <c r="A56" s="3">
        <f>MATCH(Input!B57, AV[Name],0)</f>
        <v>1</v>
      </c>
      <c r="B56" s="3">
        <f>MATCH(Input!C57, EAC[Name],0)</f>
        <v>5</v>
      </c>
      <c r="C56" s="3">
        <f>MATCH(Input!D57,PR[Name],0)</f>
        <v>1</v>
      </c>
      <c r="D56" s="3">
        <f>MATCH(Input!E57, UI[Name],0)</f>
        <v>2</v>
      </c>
      <c r="E56" s="3">
        <f>MATCH(Input!M57,XSD[Name],0)</f>
        <v>5</v>
      </c>
      <c r="F56" s="35">
        <f>Input!S57</f>
        <v>4.0999999999999996</v>
      </c>
    </row>
    <row r="57" spans="1:6" x14ac:dyDescent="0.25">
      <c r="A57" s="3">
        <f>MATCH(Input!B58, AV[Name],0)</f>
        <v>4</v>
      </c>
      <c r="B57" s="3">
        <f>MATCH(Input!C58, EAC[Name],0)</f>
        <v>6</v>
      </c>
      <c r="C57" s="3">
        <f>MATCH(Input!D58,PR[Name],0)</f>
        <v>1</v>
      </c>
      <c r="D57" s="3">
        <f>MATCH(Input!E58, UI[Name],0)</f>
        <v>2</v>
      </c>
      <c r="E57" s="3">
        <f>MATCH(Input!M58,XSD[Name],0)</f>
        <v>4</v>
      </c>
      <c r="F57" s="35">
        <f>Input!S58</f>
        <v>0.9</v>
      </c>
    </row>
    <row r="58" spans="1:6" x14ac:dyDescent="0.25">
      <c r="A58" s="3">
        <f>MATCH(Input!B59, AV[Name],0)</f>
        <v>4</v>
      </c>
      <c r="B58" s="3">
        <f>MATCH(Input!C59, EAC[Name],0)</f>
        <v>5</v>
      </c>
      <c r="C58" s="3">
        <f>MATCH(Input!D59,PR[Name],0)</f>
        <v>1</v>
      </c>
      <c r="D58" s="3">
        <f>MATCH(Input!E59, UI[Name],0)</f>
        <v>2</v>
      </c>
      <c r="E58" s="3">
        <f>MATCH(Input!M59,XSD[Name],0)</f>
        <v>2</v>
      </c>
      <c r="F58" s="35">
        <f>Input!S59</f>
        <v>1.8</v>
      </c>
    </row>
    <row r="59" spans="1:6" x14ac:dyDescent="0.25">
      <c r="A59" s="3">
        <f>MATCH(Input!B60, AV[Name],0)</f>
        <v>2</v>
      </c>
      <c r="B59" s="3">
        <f>MATCH(Input!C60, EAC[Name],0)</f>
        <v>3</v>
      </c>
      <c r="C59" s="3">
        <f>MATCH(Input!D60,PR[Name],0)</f>
        <v>2</v>
      </c>
      <c r="D59" s="3">
        <f>MATCH(Input!E60, UI[Name],0)</f>
        <v>1</v>
      </c>
      <c r="E59" s="3">
        <f>MATCH(Input!M60,XSD[Name],0)</f>
        <v>5</v>
      </c>
      <c r="F59" s="35">
        <f>Input!S60</f>
        <v>8</v>
      </c>
    </row>
    <row r="60" spans="1:6" x14ac:dyDescent="0.25">
      <c r="A60" s="3">
        <f>MATCH(Input!B61, AV[Name],0)</f>
        <v>3</v>
      </c>
      <c r="B60" s="3">
        <f>MATCH(Input!C61, EAC[Name],0)</f>
        <v>1</v>
      </c>
      <c r="C60" s="3">
        <f>MATCH(Input!D61,PR[Name],0)</f>
        <v>3</v>
      </c>
      <c r="D60" s="3">
        <f>MATCH(Input!E61, UI[Name],0)</f>
        <v>2</v>
      </c>
      <c r="E60" s="3">
        <f>MATCH(Input!M61,XSD[Name],0)</f>
        <v>5</v>
      </c>
      <c r="F60" s="35">
        <f>Input!S61</f>
        <v>5.0999999999999996</v>
      </c>
    </row>
    <row r="61" spans="1:6" x14ac:dyDescent="0.25">
      <c r="A61" s="3">
        <f>MATCH(Input!B62, AV[Name],0)</f>
        <v>3</v>
      </c>
      <c r="B61" s="3">
        <f>MATCH(Input!C62, EAC[Name],0)</f>
        <v>1</v>
      </c>
      <c r="C61" s="3">
        <f>MATCH(Input!D62,PR[Name],0)</f>
        <v>3</v>
      </c>
      <c r="D61" s="3">
        <f>MATCH(Input!E62, UI[Name],0)</f>
        <v>2</v>
      </c>
      <c r="E61" s="3">
        <f>MATCH(Input!M62,XSD[Name],0)</f>
        <v>1</v>
      </c>
      <c r="F61" s="35">
        <f>Input!S62</f>
        <v>0</v>
      </c>
    </row>
    <row r="62" spans="1:6" x14ac:dyDescent="0.25">
      <c r="A62" s="3">
        <f>MATCH(Input!B63, AV[Name],0)</f>
        <v>4</v>
      </c>
      <c r="B62" s="3">
        <f>MATCH(Input!C63, EAC[Name],0)</f>
        <v>6</v>
      </c>
      <c r="C62" s="3">
        <f>MATCH(Input!D63,PR[Name],0)</f>
        <v>1</v>
      </c>
      <c r="D62" s="3">
        <f>MATCH(Input!E63, UI[Name],0)</f>
        <v>2</v>
      </c>
      <c r="E62" s="3">
        <f>MATCH(Input!M63,XSD[Name],0)</f>
        <v>4</v>
      </c>
      <c r="F62" s="35">
        <f>Input!S63</f>
        <v>0.9</v>
      </c>
    </row>
    <row r="63" spans="1:6" x14ac:dyDescent="0.25">
      <c r="A63" s="3">
        <f>MATCH(Input!B64, AV[Name],0)</f>
        <v>3</v>
      </c>
      <c r="B63" s="3">
        <f>MATCH(Input!C64, EAC[Name],0)</f>
        <v>1</v>
      </c>
      <c r="C63" s="3">
        <f>MATCH(Input!D64,PR[Name],0)</f>
        <v>3</v>
      </c>
      <c r="D63" s="3">
        <f>MATCH(Input!E64, UI[Name],0)</f>
        <v>2</v>
      </c>
      <c r="E63" s="3">
        <f>MATCH(Input!M64,XSD[Name],0)</f>
        <v>3</v>
      </c>
      <c r="F63" s="35">
        <f>Input!S64</f>
        <v>4.4000000000000004</v>
      </c>
    </row>
    <row r="64" spans="1:6" x14ac:dyDescent="0.25">
      <c r="A64" s="3">
        <f>MATCH(Input!B65, AV[Name],0)</f>
        <v>4</v>
      </c>
      <c r="B64" s="3">
        <f>MATCH(Input!C65, EAC[Name],0)</f>
        <v>5</v>
      </c>
      <c r="C64" s="3">
        <f>MATCH(Input!D65,PR[Name],0)</f>
        <v>2</v>
      </c>
      <c r="D64" s="3">
        <f>MATCH(Input!E65, UI[Name],0)</f>
        <v>2</v>
      </c>
      <c r="E64" s="3">
        <f>MATCH(Input!M65,XSD[Name],0)</f>
        <v>4</v>
      </c>
      <c r="F64" s="35">
        <f>Input!S65</f>
        <v>1.8</v>
      </c>
    </row>
    <row r="65" spans="1:6" x14ac:dyDescent="0.25">
      <c r="A65" s="3">
        <f>MATCH(Input!B66, AV[Name],0)</f>
        <v>3</v>
      </c>
      <c r="B65" s="3">
        <f>MATCH(Input!C66, EAC[Name],0)</f>
        <v>3</v>
      </c>
      <c r="C65" s="3">
        <f>MATCH(Input!D66,PR[Name],0)</f>
        <v>1</v>
      </c>
      <c r="D65" s="3">
        <f>MATCH(Input!E66, UI[Name],0)</f>
        <v>1</v>
      </c>
      <c r="E65" s="3">
        <f>MATCH(Input!M66,XSD[Name],0)</f>
        <v>5</v>
      </c>
      <c r="F65" s="35">
        <f>Input!S66</f>
        <v>7.9</v>
      </c>
    </row>
    <row r="66" spans="1:6" x14ac:dyDescent="0.25">
      <c r="A66" s="3">
        <f>MATCH(Input!B67, AV[Name],0)</f>
        <v>3</v>
      </c>
      <c r="B66" s="3">
        <f>MATCH(Input!C67, EAC[Name],0)</f>
        <v>2</v>
      </c>
      <c r="C66" s="3">
        <f>MATCH(Input!D67,PR[Name],0)</f>
        <v>2</v>
      </c>
      <c r="D66" s="3">
        <f>MATCH(Input!E67, UI[Name],0)</f>
        <v>2</v>
      </c>
      <c r="E66" s="3">
        <f>MATCH(Input!M67,XSD[Name],0)</f>
        <v>3</v>
      </c>
      <c r="F66" s="35">
        <f>Input!S67</f>
        <v>5.6</v>
      </c>
    </row>
    <row r="67" spans="1:6" x14ac:dyDescent="0.25">
      <c r="A67" s="3">
        <f>MATCH(Input!B68, AV[Name],0)</f>
        <v>2</v>
      </c>
      <c r="B67" s="3">
        <f>MATCH(Input!C68, EAC[Name],0)</f>
        <v>2</v>
      </c>
      <c r="C67" s="3">
        <f>MATCH(Input!D68,PR[Name],0)</f>
        <v>2</v>
      </c>
      <c r="D67" s="3">
        <f>MATCH(Input!E68, UI[Name],0)</f>
        <v>2</v>
      </c>
      <c r="E67" s="3">
        <f>MATCH(Input!M68,XSD[Name],0)</f>
        <v>2</v>
      </c>
      <c r="F67" s="35">
        <f>Input!S68</f>
        <v>5.7</v>
      </c>
    </row>
    <row r="68" spans="1:6" x14ac:dyDescent="0.25">
      <c r="A68" s="3">
        <f>MATCH(Input!B69, AV[Name],0)</f>
        <v>2</v>
      </c>
      <c r="B68" s="3">
        <f>MATCH(Input!C69, EAC[Name],0)</f>
        <v>6</v>
      </c>
      <c r="C68" s="3">
        <f>MATCH(Input!D69,PR[Name],0)</f>
        <v>3</v>
      </c>
      <c r="D68" s="3">
        <f>MATCH(Input!E69, UI[Name],0)</f>
        <v>1</v>
      </c>
      <c r="E68" s="3">
        <f>MATCH(Input!M69,XSD[Name],0)</f>
        <v>1</v>
      </c>
      <c r="F68" s="35">
        <f>Input!S69</f>
        <v>0</v>
      </c>
    </row>
    <row r="69" spans="1:6" x14ac:dyDescent="0.25">
      <c r="A69" s="3">
        <f>MATCH(Input!B70, AV[Name],0)</f>
        <v>4</v>
      </c>
      <c r="B69" s="3">
        <f>MATCH(Input!C70, EAC[Name],0)</f>
        <v>1</v>
      </c>
      <c r="C69" s="3">
        <f>MATCH(Input!D70,PR[Name],0)</f>
        <v>3</v>
      </c>
      <c r="D69" s="3">
        <f>MATCH(Input!E70, UI[Name],0)</f>
        <v>1</v>
      </c>
      <c r="E69" s="3">
        <f>MATCH(Input!M70,XSD[Name],0)</f>
        <v>2</v>
      </c>
      <c r="F69" s="35">
        <f>Input!S70</f>
        <v>3.5</v>
      </c>
    </row>
    <row r="70" spans="1:6" x14ac:dyDescent="0.25">
      <c r="A70" s="3">
        <f>MATCH(Input!B71, AV[Name],0)</f>
        <v>1</v>
      </c>
      <c r="B70" s="3">
        <f>MATCH(Input!C71, EAC[Name],0)</f>
        <v>3</v>
      </c>
      <c r="C70" s="3">
        <f>MATCH(Input!D71,PR[Name],0)</f>
        <v>2</v>
      </c>
      <c r="D70" s="3">
        <f>MATCH(Input!E71, UI[Name],0)</f>
        <v>1</v>
      </c>
      <c r="E70" s="3">
        <f>MATCH(Input!M71,XSD[Name],0)</f>
        <v>4</v>
      </c>
      <c r="F70" s="35">
        <f>Input!S71</f>
        <v>6.7</v>
      </c>
    </row>
    <row r="71" spans="1:6" x14ac:dyDescent="0.25">
      <c r="A71" s="3">
        <f>MATCH(Input!B72, AV[Name],0)</f>
        <v>3</v>
      </c>
      <c r="B71" s="3">
        <f>MATCH(Input!C72, EAC[Name],0)</f>
        <v>2</v>
      </c>
      <c r="C71" s="3">
        <f>MATCH(Input!D72,PR[Name],0)</f>
        <v>3</v>
      </c>
      <c r="D71" s="3">
        <f>MATCH(Input!E72, UI[Name],0)</f>
        <v>1</v>
      </c>
      <c r="E71" s="3">
        <f>MATCH(Input!M72,XSD[Name],0)</f>
        <v>5</v>
      </c>
      <c r="F71" s="35">
        <f>Input!S72</f>
        <v>5</v>
      </c>
    </row>
    <row r="72" spans="1:6" x14ac:dyDescent="0.25">
      <c r="A72" s="3">
        <f>MATCH(Input!B73, AV[Name],0)</f>
        <v>1</v>
      </c>
      <c r="B72" s="3">
        <f>MATCH(Input!C73, EAC[Name],0)</f>
        <v>5</v>
      </c>
      <c r="C72" s="3">
        <f>MATCH(Input!D73,PR[Name],0)</f>
        <v>3</v>
      </c>
      <c r="D72" s="3">
        <f>MATCH(Input!E73, UI[Name],0)</f>
        <v>2</v>
      </c>
      <c r="E72" s="3">
        <f>MATCH(Input!M73,XSD[Name],0)</f>
        <v>2</v>
      </c>
      <c r="F72" s="35">
        <f>Input!S73</f>
        <v>2.6</v>
      </c>
    </row>
    <row r="73" spans="1:6" x14ac:dyDescent="0.25">
      <c r="A73" s="3">
        <f>MATCH(Input!B74, AV[Name],0)</f>
        <v>1</v>
      </c>
      <c r="B73" s="3">
        <f>MATCH(Input!C74, EAC[Name],0)</f>
        <v>4</v>
      </c>
      <c r="C73" s="3">
        <f>MATCH(Input!D74,PR[Name],0)</f>
        <v>1</v>
      </c>
      <c r="D73" s="3">
        <f>MATCH(Input!E74, UI[Name],0)</f>
        <v>1</v>
      </c>
      <c r="E73" s="3">
        <f>MATCH(Input!M74,XSD[Name],0)</f>
        <v>2</v>
      </c>
      <c r="F73" s="35">
        <f>Input!S74</f>
        <v>5.7</v>
      </c>
    </row>
    <row r="74" spans="1:6" x14ac:dyDescent="0.25">
      <c r="A74" s="3">
        <f>MATCH(Input!B75, AV[Name],0)</f>
        <v>3</v>
      </c>
      <c r="B74" s="3">
        <f>MATCH(Input!C75, EAC[Name],0)</f>
        <v>5</v>
      </c>
      <c r="C74" s="3">
        <f>MATCH(Input!D75,PR[Name],0)</f>
        <v>2</v>
      </c>
      <c r="D74" s="3">
        <f>MATCH(Input!E75, UI[Name],0)</f>
        <v>2</v>
      </c>
      <c r="E74" s="3">
        <f>MATCH(Input!M75,XSD[Name],0)</f>
        <v>5</v>
      </c>
      <c r="F74" s="35">
        <f>Input!S75</f>
        <v>2.2000000000000002</v>
      </c>
    </row>
    <row r="75" spans="1:6" x14ac:dyDescent="0.25">
      <c r="A75" s="3">
        <f>MATCH(Input!B76, AV[Name],0)</f>
        <v>4</v>
      </c>
      <c r="B75" s="3">
        <f>MATCH(Input!C76, EAC[Name],0)</f>
        <v>5</v>
      </c>
      <c r="C75" s="3">
        <f>MATCH(Input!D76,PR[Name],0)</f>
        <v>2</v>
      </c>
      <c r="D75" s="3">
        <f>MATCH(Input!E76, UI[Name],0)</f>
        <v>1</v>
      </c>
      <c r="E75" s="3">
        <f>MATCH(Input!M76,XSD[Name],0)</f>
        <v>4</v>
      </c>
      <c r="F75" s="35">
        <f>Input!S76</f>
        <v>2.1</v>
      </c>
    </row>
    <row r="76" spans="1:6" x14ac:dyDescent="0.25">
      <c r="A76" s="3">
        <f>MATCH(Input!B77, AV[Name],0)</f>
        <v>1</v>
      </c>
      <c r="B76" s="3">
        <f>MATCH(Input!C77, EAC[Name],0)</f>
        <v>1</v>
      </c>
      <c r="C76" s="3">
        <f>MATCH(Input!D77,PR[Name],0)</f>
        <v>2</v>
      </c>
      <c r="D76" s="3">
        <f>MATCH(Input!E77, UI[Name],0)</f>
        <v>2</v>
      </c>
      <c r="E76" s="3">
        <f>MATCH(Input!M77,XSD[Name],0)</f>
        <v>3</v>
      </c>
      <c r="F76" s="35">
        <f>Input!S77</f>
        <v>6.9</v>
      </c>
    </row>
    <row r="77" spans="1:6" x14ac:dyDescent="0.25">
      <c r="A77" s="3">
        <f>MATCH(Input!B78, AV[Name],0)</f>
        <v>2</v>
      </c>
      <c r="B77" s="3">
        <f>MATCH(Input!C78, EAC[Name],0)</f>
        <v>2</v>
      </c>
      <c r="C77" s="3">
        <f>MATCH(Input!D78,PR[Name],0)</f>
        <v>1</v>
      </c>
      <c r="D77" s="3">
        <f>MATCH(Input!E78, UI[Name],0)</f>
        <v>2</v>
      </c>
      <c r="E77" s="3">
        <f>MATCH(Input!M78,XSD[Name],0)</f>
        <v>5</v>
      </c>
      <c r="F77" s="35">
        <f>Input!S78</f>
        <v>8.4</v>
      </c>
    </row>
    <row r="78" spans="1:6" x14ac:dyDescent="0.25">
      <c r="A78" s="3">
        <f>MATCH(Input!B79, AV[Name],0)</f>
        <v>1</v>
      </c>
      <c r="B78" s="3">
        <f>MATCH(Input!C79, EAC[Name],0)</f>
        <v>1</v>
      </c>
      <c r="C78" s="3">
        <f>MATCH(Input!D79,PR[Name],0)</f>
        <v>3</v>
      </c>
      <c r="D78" s="3">
        <f>MATCH(Input!E79, UI[Name],0)</f>
        <v>1</v>
      </c>
      <c r="E78" s="3">
        <f>MATCH(Input!M79,XSD[Name],0)</f>
        <v>4</v>
      </c>
      <c r="F78" s="35">
        <f>Input!S79</f>
        <v>6.9</v>
      </c>
    </row>
    <row r="79" spans="1:6" x14ac:dyDescent="0.25">
      <c r="A79" s="3">
        <f>MATCH(Input!B80, AV[Name],0)</f>
        <v>3</v>
      </c>
      <c r="B79" s="3">
        <f>MATCH(Input!C80, EAC[Name],0)</f>
        <v>5</v>
      </c>
      <c r="C79" s="3">
        <f>MATCH(Input!D80,PR[Name],0)</f>
        <v>3</v>
      </c>
      <c r="D79" s="3">
        <f>MATCH(Input!E80, UI[Name],0)</f>
        <v>2</v>
      </c>
      <c r="E79" s="3">
        <f>MATCH(Input!M80,XSD[Name],0)</f>
        <v>4</v>
      </c>
      <c r="F79" s="35">
        <f>Input!S80</f>
        <v>2</v>
      </c>
    </row>
    <row r="80" spans="1:6" x14ac:dyDescent="0.25">
      <c r="A80" s="3">
        <f>MATCH(Input!B81, AV[Name],0)</f>
        <v>2</v>
      </c>
      <c r="B80" s="3">
        <f>MATCH(Input!C81, EAC[Name],0)</f>
        <v>5</v>
      </c>
      <c r="C80" s="3">
        <f>MATCH(Input!D81,PR[Name],0)</f>
        <v>2</v>
      </c>
      <c r="D80" s="3">
        <f>MATCH(Input!E81, UI[Name],0)</f>
        <v>1</v>
      </c>
      <c r="E80" s="3">
        <f>MATCH(Input!M81,XSD[Name],0)</f>
        <v>1</v>
      </c>
      <c r="F80" s="35">
        <f>Input!S81</f>
        <v>0</v>
      </c>
    </row>
    <row r="81" spans="1:6" x14ac:dyDescent="0.25">
      <c r="A81" s="3">
        <f>MATCH(Input!B82, AV[Name],0)</f>
        <v>1</v>
      </c>
      <c r="B81" s="3">
        <f>MATCH(Input!C82, EAC[Name],0)</f>
        <v>4</v>
      </c>
      <c r="C81" s="3">
        <f>MATCH(Input!D82,PR[Name],0)</f>
        <v>1</v>
      </c>
      <c r="D81" s="3">
        <f>MATCH(Input!E82, UI[Name],0)</f>
        <v>1</v>
      </c>
      <c r="E81" s="3">
        <f>MATCH(Input!M82,XSD[Name],0)</f>
        <v>5</v>
      </c>
      <c r="F81" s="35">
        <f>Input!S82</f>
        <v>7</v>
      </c>
    </row>
    <row r="82" spans="1:6" x14ac:dyDescent="0.25">
      <c r="A82" s="3">
        <f>MATCH(Input!B83, AV[Name],0)</f>
        <v>1</v>
      </c>
      <c r="B82" s="3">
        <f>MATCH(Input!C83, EAC[Name],0)</f>
        <v>4</v>
      </c>
      <c r="C82" s="3">
        <f>MATCH(Input!D83,PR[Name],0)</f>
        <v>1</v>
      </c>
      <c r="D82" s="3">
        <f>MATCH(Input!E83, UI[Name],0)</f>
        <v>1</v>
      </c>
      <c r="E82" s="3">
        <f>MATCH(Input!M83,XSD[Name],0)</f>
        <v>4</v>
      </c>
      <c r="F82" s="35">
        <f>Input!S83</f>
        <v>6.6</v>
      </c>
    </row>
    <row r="83" spans="1:6" x14ac:dyDescent="0.25">
      <c r="A83" s="3">
        <f>MATCH(Input!B84, AV[Name],0)</f>
        <v>1</v>
      </c>
      <c r="B83" s="3">
        <f>MATCH(Input!C84, EAC[Name],0)</f>
        <v>4</v>
      </c>
      <c r="C83" s="3">
        <f>MATCH(Input!D84,PR[Name],0)</f>
        <v>3</v>
      </c>
      <c r="D83" s="3">
        <f>MATCH(Input!E84, UI[Name],0)</f>
        <v>1</v>
      </c>
      <c r="E83" s="3">
        <f>MATCH(Input!M84,XSD[Name],0)</f>
        <v>5</v>
      </c>
      <c r="F83" s="35">
        <f>Input!S84</f>
        <v>7.2</v>
      </c>
    </row>
    <row r="84" spans="1:6" x14ac:dyDescent="0.25">
      <c r="A84" s="3">
        <f>MATCH(Input!B85, AV[Name],0)</f>
        <v>2</v>
      </c>
      <c r="B84" s="3">
        <f>MATCH(Input!C85, EAC[Name],0)</f>
        <v>6</v>
      </c>
      <c r="C84" s="3">
        <f>MATCH(Input!D85,PR[Name],0)</f>
        <v>1</v>
      </c>
      <c r="D84" s="3">
        <f>MATCH(Input!E85, UI[Name],0)</f>
        <v>2</v>
      </c>
      <c r="E84" s="3">
        <f>MATCH(Input!M85,XSD[Name],0)</f>
        <v>2</v>
      </c>
      <c r="F84" s="35">
        <f>Input!S85</f>
        <v>1.4</v>
      </c>
    </row>
    <row r="85" spans="1:6" x14ac:dyDescent="0.25">
      <c r="A85" s="3">
        <f>MATCH(Input!B86, AV[Name],0)</f>
        <v>3</v>
      </c>
      <c r="B85" s="3">
        <f>MATCH(Input!C86, EAC[Name],0)</f>
        <v>3</v>
      </c>
      <c r="C85" s="3">
        <f>MATCH(Input!D86,PR[Name],0)</f>
        <v>3</v>
      </c>
      <c r="D85" s="3">
        <f>MATCH(Input!E86, UI[Name],0)</f>
        <v>2</v>
      </c>
      <c r="E85" s="3">
        <f>MATCH(Input!M86,XSD[Name],0)</f>
        <v>2</v>
      </c>
      <c r="F85" s="35">
        <f>Input!S86</f>
        <v>3</v>
      </c>
    </row>
    <row r="86" spans="1:6" x14ac:dyDescent="0.25">
      <c r="A86" s="3">
        <f>MATCH(Input!B87, AV[Name],0)</f>
        <v>3</v>
      </c>
      <c r="B86" s="3">
        <f>MATCH(Input!C87, EAC[Name],0)</f>
        <v>1</v>
      </c>
      <c r="C86" s="3">
        <f>MATCH(Input!D87,PR[Name],0)</f>
        <v>3</v>
      </c>
      <c r="D86" s="3">
        <f>MATCH(Input!E87, UI[Name],0)</f>
        <v>2</v>
      </c>
      <c r="E86" s="3">
        <f>MATCH(Input!M87,XSD[Name],0)</f>
        <v>3</v>
      </c>
      <c r="F86" s="35">
        <f>Input!S87</f>
        <v>4.4000000000000004</v>
      </c>
    </row>
    <row r="87" spans="1:6" x14ac:dyDescent="0.25">
      <c r="A87" s="3">
        <f>MATCH(Input!B88, AV[Name],0)</f>
        <v>2</v>
      </c>
      <c r="B87" s="3">
        <f>MATCH(Input!C88, EAC[Name],0)</f>
        <v>3</v>
      </c>
      <c r="C87" s="3">
        <f>MATCH(Input!D88,PR[Name],0)</f>
        <v>2</v>
      </c>
      <c r="D87" s="3">
        <f>MATCH(Input!E88, UI[Name],0)</f>
        <v>1</v>
      </c>
      <c r="E87" s="3">
        <f>MATCH(Input!M88,XSD[Name],0)</f>
        <v>1</v>
      </c>
      <c r="F87" s="35">
        <f>Input!S88</f>
        <v>0</v>
      </c>
    </row>
    <row r="88" spans="1:6" x14ac:dyDescent="0.25">
      <c r="A88" s="3">
        <f>MATCH(Input!B89, AV[Name],0)</f>
        <v>1</v>
      </c>
      <c r="B88" s="3">
        <f>MATCH(Input!C89, EAC[Name],0)</f>
        <v>5</v>
      </c>
      <c r="C88" s="3">
        <f>MATCH(Input!D89,PR[Name],0)</f>
        <v>3</v>
      </c>
      <c r="D88" s="3">
        <f>MATCH(Input!E89, UI[Name],0)</f>
        <v>2</v>
      </c>
      <c r="E88" s="3">
        <f>MATCH(Input!M89,XSD[Name],0)</f>
        <v>5</v>
      </c>
      <c r="F88" s="35">
        <f>Input!S89</f>
        <v>3.9</v>
      </c>
    </row>
    <row r="89" spans="1:6" x14ac:dyDescent="0.25">
      <c r="A89" s="3">
        <f>MATCH(Input!B90, AV[Name],0)</f>
        <v>3</v>
      </c>
      <c r="B89" s="3">
        <f>MATCH(Input!C90, EAC[Name],0)</f>
        <v>2</v>
      </c>
      <c r="C89" s="3">
        <f>MATCH(Input!D90,PR[Name],0)</f>
        <v>2</v>
      </c>
      <c r="D89" s="3">
        <f>MATCH(Input!E90, UI[Name],0)</f>
        <v>1</v>
      </c>
      <c r="E89" s="3">
        <f>MATCH(Input!M90,XSD[Name],0)</f>
        <v>1</v>
      </c>
      <c r="F89" s="35">
        <f>Input!S90</f>
        <v>0</v>
      </c>
    </row>
    <row r="90" spans="1:6" x14ac:dyDescent="0.25">
      <c r="A90" s="3">
        <f>MATCH(Input!B91, AV[Name],0)</f>
        <v>3</v>
      </c>
      <c r="B90" s="3">
        <f>MATCH(Input!C91, EAC[Name],0)</f>
        <v>1</v>
      </c>
      <c r="C90" s="3">
        <f>MATCH(Input!D91,PR[Name],0)</f>
        <v>3</v>
      </c>
      <c r="D90" s="3">
        <f>MATCH(Input!E91, UI[Name],0)</f>
        <v>2</v>
      </c>
      <c r="E90" s="3">
        <f>MATCH(Input!M91,XSD[Name],0)</f>
        <v>3</v>
      </c>
      <c r="F90" s="35">
        <f>Input!S91</f>
        <v>4.4000000000000004</v>
      </c>
    </row>
    <row r="91" spans="1:6" x14ac:dyDescent="0.25">
      <c r="A91" s="3">
        <f>MATCH(Input!B92, AV[Name],0)</f>
        <v>1</v>
      </c>
      <c r="B91" s="3">
        <f>MATCH(Input!C92, EAC[Name],0)</f>
        <v>1</v>
      </c>
      <c r="C91" s="3">
        <f>MATCH(Input!D92,PR[Name],0)</f>
        <v>3</v>
      </c>
      <c r="D91" s="3">
        <f>MATCH(Input!E92, UI[Name],0)</f>
        <v>2</v>
      </c>
      <c r="E91" s="3">
        <f>MATCH(Input!M92,XSD[Name],0)</f>
        <v>4</v>
      </c>
      <c r="F91" s="35">
        <f>Input!S92</f>
        <v>6.8</v>
      </c>
    </row>
    <row r="92" spans="1:6" x14ac:dyDescent="0.25">
      <c r="A92" s="3">
        <f>MATCH(Input!B93, AV[Name],0)</f>
        <v>4</v>
      </c>
      <c r="B92" s="3">
        <f>MATCH(Input!C93, EAC[Name],0)</f>
        <v>2</v>
      </c>
      <c r="C92" s="3">
        <f>MATCH(Input!D93,PR[Name],0)</f>
        <v>1</v>
      </c>
      <c r="D92" s="3">
        <f>MATCH(Input!E93, UI[Name],0)</f>
        <v>2</v>
      </c>
      <c r="E92" s="3">
        <f>MATCH(Input!M93,XSD[Name],0)</f>
        <v>2</v>
      </c>
      <c r="F92" s="35">
        <f>Input!S93</f>
        <v>4.3</v>
      </c>
    </row>
    <row r="93" spans="1:6" x14ac:dyDescent="0.25">
      <c r="A93" s="3">
        <f>MATCH(Input!B94, AV[Name],0)</f>
        <v>1</v>
      </c>
      <c r="B93" s="3">
        <f>MATCH(Input!C94, EAC[Name],0)</f>
        <v>2</v>
      </c>
      <c r="C93" s="3">
        <f>MATCH(Input!D94,PR[Name],0)</f>
        <v>1</v>
      </c>
      <c r="D93" s="3">
        <f>MATCH(Input!E94, UI[Name],0)</f>
        <v>2</v>
      </c>
      <c r="E93" s="3">
        <f>MATCH(Input!M94,XSD[Name],0)</f>
        <v>4</v>
      </c>
      <c r="F93" s="35">
        <f>Input!S94</f>
        <v>8.9</v>
      </c>
    </row>
    <row r="94" spans="1:6" x14ac:dyDescent="0.25">
      <c r="A94" s="3">
        <f>MATCH(Input!B95, AV[Name],0)</f>
        <v>3</v>
      </c>
      <c r="B94" s="3">
        <f>MATCH(Input!C95, EAC[Name],0)</f>
        <v>3</v>
      </c>
      <c r="C94" s="3">
        <f>MATCH(Input!D95,PR[Name],0)</f>
        <v>2</v>
      </c>
      <c r="D94" s="3">
        <f>MATCH(Input!E95, UI[Name],0)</f>
        <v>2</v>
      </c>
      <c r="E94" s="3">
        <f>MATCH(Input!M95,XSD[Name],0)</f>
        <v>1</v>
      </c>
      <c r="F94" s="35">
        <f>Input!S95</f>
        <v>0</v>
      </c>
    </row>
    <row r="95" spans="1:6" x14ac:dyDescent="0.25">
      <c r="A95" s="3">
        <f>MATCH(Input!B96, AV[Name],0)</f>
        <v>4</v>
      </c>
      <c r="B95" s="3">
        <f>MATCH(Input!C96, EAC[Name],0)</f>
        <v>1</v>
      </c>
      <c r="C95" s="3">
        <f>MATCH(Input!D96,PR[Name],0)</f>
        <v>2</v>
      </c>
      <c r="D95" s="3">
        <f>MATCH(Input!E96, UI[Name],0)</f>
        <v>1</v>
      </c>
      <c r="E95" s="3">
        <f>MATCH(Input!M96,XSD[Name],0)</f>
        <v>2</v>
      </c>
      <c r="F95" s="35">
        <f>Input!S96</f>
        <v>4.2</v>
      </c>
    </row>
    <row r="96" spans="1:6" x14ac:dyDescent="0.25">
      <c r="A96" s="3">
        <f>MATCH(Input!B97, AV[Name],0)</f>
        <v>4</v>
      </c>
      <c r="B96" s="3">
        <f>MATCH(Input!C97, EAC[Name],0)</f>
        <v>6</v>
      </c>
      <c r="C96" s="3">
        <f>MATCH(Input!D97,PR[Name],0)</f>
        <v>2</v>
      </c>
      <c r="D96" s="3">
        <f>MATCH(Input!E97, UI[Name],0)</f>
        <v>1</v>
      </c>
      <c r="E96" s="3">
        <f>MATCH(Input!M97,XSD[Name],0)</f>
        <v>3</v>
      </c>
      <c r="F96" s="35">
        <f>Input!S97</f>
        <v>0.9</v>
      </c>
    </row>
    <row r="97" spans="1:6" x14ac:dyDescent="0.25">
      <c r="A97" s="3">
        <f>MATCH(Input!B98, AV[Name],0)</f>
        <v>3</v>
      </c>
      <c r="B97" s="3">
        <f>MATCH(Input!C98, EAC[Name],0)</f>
        <v>6</v>
      </c>
      <c r="C97" s="3">
        <f>MATCH(Input!D98,PR[Name],0)</f>
        <v>2</v>
      </c>
      <c r="D97" s="3">
        <f>MATCH(Input!E98, UI[Name],0)</f>
        <v>2</v>
      </c>
      <c r="E97" s="3">
        <f>MATCH(Input!M98,XSD[Name],0)</f>
        <v>5</v>
      </c>
      <c r="F97" s="35">
        <f>Input!S98</f>
        <v>1.1000000000000001</v>
      </c>
    </row>
    <row r="98" spans="1:6" x14ac:dyDescent="0.25">
      <c r="A98" s="3">
        <f>MATCH(Input!B99, AV[Name],0)</f>
        <v>3</v>
      </c>
      <c r="B98" s="3">
        <f>MATCH(Input!C99, EAC[Name],0)</f>
        <v>5</v>
      </c>
      <c r="C98" s="3">
        <f>MATCH(Input!D99,PR[Name],0)</f>
        <v>2</v>
      </c>
      <c r="D98" s="3">
        <f>MATCH(Input!E99, UI[Name],0)</f>
        <v>2</v>
      </c>
      <c r="E98" s="3">
        <f>MATCH(Input!M99,XSD[Name],0)</f>
        <v>4</v>
      </c>
      <c r="F98" s="35">
        <f>Input!S99</f>
        <v>2.1</v>
      </c>
    </row>
    <row r="99" spans="1:6" x14ac:dyDescent="0.25">
      <c r="A99" s="3">
        <f>MATCH(Input!B100, AV[Name],0)</f>
        <v>3</v>
      </c>
      <c r="B99" s="3">
        <f>MATCH(Input!C100, EAC[Name],0)</f>
        <v>2</v>
      </c>
      <c r="C99" s="3">
        <f>MATCH(Input!D100,PR[Name],0)</f>
        <v>2</v>
      </c>
      <c r="D99" s="3">
        <f>MATCH(Input!E100, UI[Name],0)</f>
        <v>1</v>
      </c>
      <c r="E99" s="3">
        <f>MATCH(Input!M100,XSD[Name],0)</f>
        <v>3</v>
      </c>
      <c r="F99" s="35">
        <f>Input!S100</f>
        <v>5.7</v>
      </c>
    </row>
    <row r="100" spans="1:6" x14ac:dyDescent="0.25">
      <c r="A100" s="3">
        <f>MATCH(Input!B101, AV[Name],0)</f>
        <v>2</v>
      </c>
      <c r="B100" s="3">
        <f>MATCH(Input!C101, EAC[Name],0)</f>
        <v>3</v>
      </c>
      <c r="C100" s="3">
        <f>MATCH(Input!D101,PR[Name],0)</f>
        <v>2</v>
      </c>
      <c r="D100" s="3">
        <f>MATCH(Input!E101, UI[Name],0)</f>
        <v>1</v>
      </c>
      <c r="E100" s="3">
        <f>MATCH(Input!M101,XSD[Name],0)</f>
        <v>4</v>
      </c>
      <c r="F100" s="35">
        <f>Input!S101</f>
        <v>7</v>
      </c>
    </row>
    <row r="101" spans="1:6" x14ac:dyDescent="0.25">
      <c r="A101" s="3">
        <f>MATCH(Input!B102, AV[Name],0)</f>
        <v>1</v>
      </c>
      <c r="B101" s="3">
        <f>MATCH(Input!C102, EAC[Name],0)</f>
        <v>5</v>
      </c>
      <c r="C101" s="3">
        <f>MATCH(Input!D102,PR[Name],0)</f>
        <v>3</v>
      </c>
      <c r="D101" s="3">
        <f>MATCH(Input!E102, UI[Name],0)</f>
        <v>1</v>
      </c>
      <c r="E101" s="3">
        <f>MATCH(Input!M102,XSD[Name],0)</f>
        <v>3</v>
      </c>
      <c r="F101" s="35">
        <f>Input!S102</f>
        <v>3.3</v>
      </c>
    </row>
    <row r="102" spans="1:6" x14ac:dyDescent="0.25">
      <c r="A102" s="3">
        <f>MATCH(Input!B103, AV[Name],0)</f>
        <v>3</v>
      </c>
      <c r="B102" s="3">
        <f>MATCH(Input!C103, EAC[Name],0)</f>
        <v>4</v>
      </c>
      <c r="C102" s="3">
        <f>MATCH(Input!D103,PR[Name],0)</f>
        <v>1</v>
      </c>
      <c r="D102" s="3">
        <f>MATCH(Input!E103, UI[Name],0)</f>
        <v>1</v>
      </c>
      <c r="E102" s="3">
        <f>MATCH(Input!M103,XSD[Name],0)</f>
        <v>2</v>
      </c>
      <c r="F102" s="35">
        <f>Input!S103</f>
        <v>4</v>
      </c>
    </row>
    <row r="103" spans="1:6" x14ac:dyDescent="0.25">
      <c r="A103" s="3">
        <f>MATCH(Input!B104, AV[Name],0)</f>
        <v>2</v>
      </c>
      <c r="B103" s="3">
        <f>MATCH(Input!C104, EAC[Name],0)</f>
        <v>6</v>
      </c>
      <c r="C103" s="3">
        <f>MATCH(Input!D104,PR[Name],0)</f>
        <v>2</v>
      </c>
      <c r="D103" s="3">
        <f>MATCH(Input!E104, UI[Name],0)</f>
        <v>2</v>
      </c>
      <c r="E103" s="3">
        <f>MATCH(Input!M104,XSD[Name],0)</f>
        <v>3</v>
      </c>
      <c r="F103" s="35">
        <f>Input!S104</f>
        <v>1.4</v>
      </c>
    </row>
    <row r="104" spans="1:6" x14ac:dyDescent="0.25">
      <c r="A104" s="3">
        <f>MATCH(Input!B105, AV[Name],0)</f>
        <v>1</v>
      </c>
      <c r="B104" s="3">
        <f>MATCH(Input!C105, EAC[Name],0)</f>
        <v>2</v>
      </c>
      <c r="C104" s="3">
        <f>MATCH(Input!D105,PR[Name],0)</f>
        <v>3</v>
      </c>
      <c r="D104" s="3">
        <f>MATCH(Input!E105, UI[Name],0)</f>
        <v>2</v>
      </c>
      <c r="E104" s="3">
        <f>MATCH(Input!M105,XSD[Name],0)</f>
        <v>1</v>
      </c>
      <c r="F104" s="35">
        <f>Input!S105</f>
        <v>0</v>
      </c>
    </row>
    <row r="105" spans="1:6" x14ac:dyDescent="0.25">
      <c r="A105" s="3">
        <f>MATCH(Input!B106, AV[Name],0)</f>
        <v>4</v>
      </c>
      <c r="B105" s="3">
        <f>MATCH(Input!C106, EAC[Name],0)</f>
        <v>6</v>
      </c>
      <c r="C105" s="3">
        <f>MATCH(Input!D106,PR[Name],0)</f>
        <v>3</v>
      </c>
      <c r="D105" s="3">
        <f>MATCH(Input!E106, UI[Name],0)</f>
        <v>1</v>
      </c>
      <c r="E105" s="3">
        <f>MATCH(Input!M106,XSD[Name],0)</f>
        <v>4</v>
      </c>
      <c r="F105" s="35">
        <f>Input!S106</f>
        <v>0.9</v>
      </c>
    </row>
    <row r="106" spans="1:6" x14ac:dyDescent="0.25">
      <c r="A106" s="3">
        <f>MATCH(Input!B107, AV[Name],0)</f>
        <v>3</v>
      </c>
      <c r="B106" s="3">
        <f>MATCH(Input!C107, EAC[Name],0)</f>
        <v>2</v>
      </c>
      <c r="C106" s="3">
        <f>MATCH(Input!D107,PR[Name],0)</f>
        <v>2</v>
      </c>
      <c r="D106" s="3">
        <f>MATCH(Input!E107, UI[Name],0)</f>
        <v>1</v>
      </c>
      <c r="E106" s="3">
        <f>MATCH(Input!M107,XSD[Name],0)</f>
        <v>1</v>
      </c>
      <c r="F106" s="35">
        <f>Input!S107</f>
        <v>0</v>
      </c>
    </row>
    <row r="107" spans="1:6" x14ac:dyDescent="0.25">
      <c r="A107" s="3">
        <f>MATCH(Input!B108, AV[Name],0)</f>
        <v>2</v>
      </c>
      <c r="B107" s="3">
        <f>MATCH(Input!C108, EAC[Name],0)</f>
        <v>6</v>
      </c>
      <c r="C107" s="3">
        <f>MATCH(Input!D108,PR[Name],0)</f>
        <v>2</v>
      </c>
      <c r="D107" s="3">
        <f>MATCH(Input!E108, UI[Name],0)</f>
        <v>2</v>
      </c>
      <c r="E107" s="3">
        <f>MATCH(Input!M108,XSD[Name],0)</f>
        <v>3</v>
      </c>
      <c r="F107" s="35">
        <f>Input!S108</f>
        <v>1.4</v>
      </c>
    </row>
    <row r="108" spans="1:6" x14ac:dyDescent="0.25">
      <c r="A108" s="3">
        <f>MATCH(Input!B109, AV[Name],0)</f>
        <v>1</v>
      </c>
      <c r="B108" s="3">
        <f>MATCH(Input!C109, EAC[Name],0)</f>
        <v>2</v>
      </c>
      <c r="C108" s="3">
        <f>MATCH(Input!D109,PR[Name],0)</f>
        <v>3</v>
      </c>
      <c r="D108" s="3">
        <f>MATCH(Input!E109, UI[Name],0)</f>
        <v>2</v>
      </c>
      <c r="E108" s="3">
        <f>MATCH(Input!M109,XSD[Name],0)</f>
        <v>2</v>
      </c>
      <c r="F108" s="35">
        <f>Input!S109</f>
        <v>4.3</v>
      </c>
    </row>
    <row r="109" spans="1:6" x14ac:dyDescent="0.25">
      <c r="A109" s="3">
        <f>MATCH(Input!B110, AV[Name],0)</f>
        <v>1</v>
      </c>
      <c r="B109" s="3">
        <f>MATCH(Input!C110, EAC[Name],0)</f>
        <v>4</v>
      </c>
      <c r="C109" s="3">
        <f>MATCH(Input!D110,PR[Name],0)</f>
        <v>2</v>
      </c>
      <c r="D109" s="3">
        <f>MATCH(Input!E110, UI[Name],0)</f>
        <v>1</v>
      </c>
      <c r="E109" s="3">
        <f>MATCH(Input!M110,XSD[Name],0)</f>
        <v>5</v>
      </c>
      <c r="F109" s="35">
        <f>Input!S110</f>
        <v>7.6</v>
      </c>
    </row>
    <row r="110" spans="1:6" x14ac:dyDescent="0.25">
      <c r="A110" s="3">
        <f>MATCH(Input!B111, AV[Name],0)</f>
        <v>2</v>
      </c>
      <c r="B110" s="3">
        <f>MATCH(Input!C111, EAC[Name],0)</f>
        <v>4</v>
      </c>
      <c r="C110" s="3">
        <f>MATCH(Input!D111,PR[Name],0)</f>
        <v>3</v>
      </c>
      <c r="D110" s="3">
        <f>MATCH(Input!E111, UI[Name],0)</f>
        <v>2</v>
      </c>
      <c r="E110" s="3">
        <f>MATCH(Input!M111,XSD[Name],0)</f>
        <v>4</v>
      </c>
      <c r="F110" s="35">
        <f>Input!S111</f>
        <v>4</v>
      </c>
    </row>
    <row r="111" spans="1:6" x14ac:dyDescent="0.25">
      <c r="A111" s="3">
        <f>MATCH(Input!B112, AV[Name],0)</f>
        <v>4</v>
      </c>
      <c r="B111" s="3">
        <f>MATCH(Input!C112, EAC[Name],0)</f>
        <v>1</v>
      </c>
      <c r="C111" s="3">
        <f>MATCH(Input!D112,PR[Name],0)</f>
        <v>1</v>
      </c>
      <c r="D111" s="3">
        <f>MATCH(Input!E112, UI[Name],0)</f>
        <v>2</v>
      </c>
      <c r="E111" s="3">
        <f>MATCH(Input!M112,XSD[Name],0)</f>
        <v>1</v>
      </c>
      <c r="F111" s="35">
        <f>Input!S112</f>
        <v>0</v>
      </c>
    </row>
    <row r="112" spans="1:6" x14ac:dyDescent="0.25">
      <c r="A112" s="3">
        <f>MATCH(Input!B113, AV[Name],0)</f>
        <v>2</v>
      </c>
      <c r="B112" s="3">
        <f>MATCH(Input!C113, EAC[Name],0)</f>
        <v>3</v>
      </c>
      <c r="C112" s="3">
        <f>MATCH(Input!D113,PR[Name],0)</f>
        <v>2</v>
      </c>
      <c r="D112" s="3">
        <f>MATCH(Input!E113, UI[Name],0)</f>
        <v>1</v>
      </c>
      <c r="E112" s="3">
        <f>MATCH(Input!M113,XSD[Name],0)</f>
        <v>5</v>
      </c>
      <c r="F112" s="35">
        <f>Input!S113</f>
        <v>8</v>
      </c>
    </row>
    <row r="113" spans="1:6" x14ac:dyDescent="0.25">
      <c r="A113" s="3">
        <f>MATCH(Input!B114, AV[Name],0)</f>
        <v>3</v>
      </c>
      <c r="B113" s="3">
        <f>MATCH(Input!C114, EAC[Name],0)</f>
        <v>3</v>
      </c>
      <c r="C113" s="3">
        <f>MATCH(Input!D114,PR[Name],0)</f>
        <v>3</v>
      </c>
      <c r="D113" s="3">
        <f>MATCH(Input!E114, UI[Name],0)</f>
        <v>1</v>
      </c>
      <c r="E113" s="3">
        <f>MATCH(Input!M114,XSD[Name],0)</f>
        <v>3</v>
      </c>
      <c r="F113" s="35">
        <f>Input!S114</f>
        <v>4.4000000000000004</v>
      </c>
    </row>
    <row r="114" spans="1:6" x14ac:dyDescent="0.25">
      <c r="A114" s="3">
        <f>MATCH(Input!B115, AV[Name],0)</f>
        <v>4</v>
      </c>
      <c r="B114" s="3">
        <f>MATCH(Input!C115, EAC[Name],0)</f>
        <v>4</v>
      </c>
      <c r="C114" s="3">
        <f>MATCH(Input!D115,PR[Name],0)</f>
        <v>3</v>
      </c>
      <c r="D114" s="3">
        <f>MATCH(Input!E115, UI[Name],0)</f>
        <v>1</v>
      </c>
      <c r="E114" s="3">
        <f>MATCH(Input!M115,XSD[Name],0)</f>
        <v>2</v>
      </c>
      <c r="F114" s="35">
        <f>Input!S115</f>
        <v>2.1</v>
      </c>
    </row>
    <row r="115" spans="1:6" x14ac:dyDescent="0.25">
      <c r="A115" s="3">
        <f>MATCH(Input!B116, AV[Name],0)</f>
        <v>3</v>
      </c>
      <c r="B115" s="3">
        <f>MATCH(Input!C116, EAC[Name],0)</f>
        <v>3</v>
      </c>
      <c r="C115" s="3">
        <f>MATCH(Input!D116,PR[Name],0)</f>
        <v>1</v>
      </c>
      <c r="D115" s="3">
        <f>MATCH(Input!E116, UI[Name],0)</f>
        <v>1</v>
      </c>
      <c r="E115" s="3">
        <f>MATCH(Input!M116,XSD[Name],0)</f>
        <v>2</v>
      </c>
      <c r="F115" s="35">
        <f>Input!S116</f>
        <v>4.7</v>
      </c>
    </row>
    <row r="116" spans="1:6" x14ac:dyDescent="0.25">
      <c r="A116" s="3">
        <f>MATCH(Input!B117, AV[Name],0)</f>
        <v>1</v>
      </c>
      <c r="B116" s="3">
        <f>MATCH(Input!C117, EAC[Name],0)</f>
        <v>1</v>
      </c>
      <c r="C116" s="3">
        <f>MATCH(Input!D117,PR[Name],0)</f>
        <v>3</v>
      </c>
      <c r="D116" s="3">
        <f>MATCH(Input!E117, UI[Name],0)</f>
        <v>2</v>
      </c>
      <c r="E116" s="3">
        <f>MATCH(Input!M117,XSD[Name],0)</f>
        <v>2</v>
      </c>
      <c r="F116" s="35">
        <f>Input!S117</f>
        <v>4.5</v>
      </c>
    </row>
    <row r="117" spans="1:6" x14ac:dyDescent="0.25">
      <c r="A117" s="3">
        <f>MATCH(Input!B118, AV[Name],0)</f>
        <v>3</v>
      </c>
      <c r="B117" s="3">
        <f>MATCH(Input!C118, EAC[Name],0)</f>
        <v>1</v>
      </c>
      <c r="C117" s="3">
        <f>MATCH(Input!D118,PR[Name],0)</f>
        <v>3</v>
      </c>
      <c r="D117" s="3">
        <f>MATCH(Input!E118, UI[Name],0)</f>
        <v>1</v>
      </c>
      <c r="E117" s="3">
        <f>MATCH(Input!M118,XSD[Name],0)</f>
        <v>1</v>
      </c>
      <c r="F117" s="35">
        <f>Input!S118</f>
        <v>0</v>
      </c>
    </row>
    <row r="118" spans="1:6" x14ac:dyDescent="0.25">
      <c r="A118" s="3">
        <f>MATCH(Input!B119, AV[Name],0)</f>
        <v>4</v>
      </c>
      <c r="B118" s="3">
        <f>MATCH(Input!C119, EAC[Name],0)</f>
        <v>3</v>
      </c>
      <c r="C118" s="3">
        <f>MATCH(Input!D119,PR[Name],0)</f>
        <v>3</v>
      </c>
      <c r="D118" s="3">
        <f>MATCH(Input!E119, UI[Name],0)</f>
        <v>1</v>
      </c>
      <c r="E118" s="3">
        <f>MATCH(Input!M119,XSD[Name],0)</f>
        <v>5</v>
      </c>
      <c r="F118" s="35">
        <f>Input!S119</f>
        <v>4.5999999999999996</v>
      </c>
    </row>
    <row r="119" spans="1:6" x14ac:dyDescent="0.25">
      <c r="A119" s="3">
        <f>MATCH(Input!B120, AV[Name],0)</f>
        <v>2</v>
      </c>
      <c r="B119" s="3">
        <f>MATCH(Input!C120, EAC[Name],0)</f>
        <v>3</v>
      </c>
      <c r="C119" s="3">
        <f>MATCH(Input!D120,PR[Name],0)</f>
        <v>1</v>
      </c>
      <c r="D119" s="3">
        <f>MATCH(Input!E120, UI[Name],0)</f>
        <v>2</v>
      </c>
      <c r="E119" s="3">
        <f>MATCH(Input!M120,XSD[Name],0)</f>
        <v>2</v>
      </c>
      <c r="F119" s="35">
        <f>Input!S120</f>
        <v>5.7</v>
      </c>
    </row>
    <row r="120" spans="1:6" x14ac:dyDescent="0.25">
      <c r="A120" s="3">
        <f>MATCH(Input!B121, AV[Name],0)</f>
        <v>3</v>
      </c>
      <c r="B120" s="3">
        <f>MATCH(Input!C121, EAC[Name],0)</f>
        <v>1</v>
      </c>
      <c r="C120" s="3">
        <f>MATCH(Input!D121,PR[Name],0)</f>
        <v>2</v>
      </c>
      <c r="D120" s="3">
        <f>MATCH(Input!E121, UI[Name],0)</f>
        <v>1</v>
      </c>
      <c r="E120" s="3">
        <f>MATCH(Input!M121,XSD[Name],0)</f>
        <v>1</v>
      </c>
      <c r="F120" s="35">
        <f>Input!S121</f>
        <v>0</v>
      </c>
    </row>
    <row r="121" spans="1:6" x14ac:dyDescent="0.25">
      <c r="A121" s="3">
        <f>MATCH(Input!B122, AV[Name],0)</f>
        <v>2</v>
      </c>
      <c r="B121" s="3">
        <f>MATCH(Input!C122, EAC[Name],0)</f>
        <v>1</v>
      </c>
      <c r="C121" s="3">
        <f>MATCH(Input!D122,PR[Name],0)</f>
        <v>1</v>
      </c>
      <c r="D121" s="3">
        <f>MATCH(Input!E122, UI[Name],0)</f>
        <v>2</v>
      </c>
      <c r="E121" s="3">
        <f>MATCH(Input!M122,XSD[Name],0)</f>
        <v>1</v>
      </c>
      <c r="F121" s="35">
        <f>Input!S122</f>
        <v>0</v>
      </c>
    </row>
    <row r="122" spans="1:6" x14ac:dyDescent="0.25">
      <c r="A122" s="3">
        <f>MATCH(Input!B123, AV[Name],0)</f>
        <v>2</v>
      </c>
      <c r="B122" s="3">
        <f>MATCH(Input!C123, EAC[Name],0)</f>
        <v>5</v>
      </c>
      <c r="C122" s="3">
        <f>MATCH(Input!D123,PR[Name],0)</f>
        <v>1</v>
      </c>
      <c r="D122" s="3">
        <f>MATCH(Input!E123, UI[Name],0)</f>
        <v>1</v>
      </c>
      <c r="E122" s="3">
        <f>MATCH(Input!M123,XSD[Name],0)</f>
        <v>1</v>
      </c>
      <c r="F122" s="35">
        <f>Input!S123</f>
        <v>0</v>
      </c>
    </row>
    <row r="123" spans="1:6" x14ac:dyDescent="0.25">
      <c r="A123" s="3">
        <f>MATCH(Input!B124, AV[Name],0)</f>
        <v>2</v>
      </c>
      <c r="B123" s="3">
        <f>MATCH(Input!C124, EAC[Name],0)</f>
        <v>1</v>
      </c>
      <c r="C123" s="3">
        <f>MATCH(Input!D124,PR[Name],0)</f>
        <v>2</v>
      </c>
      <c r="D123" s="3">
        <f>MATCH(Input!E124, UI[Name],0)</f>
        <v>1</v>
      </c>
      <c r="E123" s="3">
        <f>MATCH(Input!M124,XSD[Name],0)</f>
        <v>1</v>
      </c>
      <c r="F123" s="35">
        <f>Input!S124</f>
        <v>0</v>
      </c>
    </row>
    <row r="124" spans="1:6" x14ac:dyDescent="0.25">
      <c r="A124" s="3">
        <f>MATCH(Input!B125, AV[Name],0)</f>
        <v>4</v>
      </c>
      <c r="B124" s="3">
        <f>MATCH(Input!C125, EAC[Name],0)</f>
        <v>5</v>
      </c>
      <c r="C124" s="3">
        <f>MATCH(Input!D125,PR[Name],0)</f>
        <v>1</v>
      </c>
      <c r="D124" s="3">
        <f>MATCH(Input!E125, UI[Name],0)</f>
        <v>1</v>
      </c>
      <c r="E124" s="3">
        <f>MATCH(Input!M125,XSD[Name],0)</f>
        <v>4</v>
      </c>
      <c r="F124" s="35">
        <f>Input!S125</f>
        <v>2.2000000000000002</v>
      </c>
    </row>
    <row r="125" spans="1:6" x14ac:dyDescent="0.25">
      <c r="A125" s="3">
        <f>MATCH(Input!B126, AV[Name],0)</f>
        <v>2</v>
      </c>
      <c r="B125" s="3">
        <f>MATCH(Input!C126, EAC[Name],0)</f>
        <v>6</v>
      </c>
      <c r="C125" s="3">
        <f>MATCH(Input!D126,PR[Name],0)</f>
        <v>1</v>
      </c>
      <c r="D125" s="3">
        <f>MATCH(Input!E126, UI[Name],0)</f>
        <v>2</v>
      </c>
      <c r="E125" s="3">
        <f>MATCH(Input!M126,XSD[Name],0)</f>
        <v>5</v>
      </c>
      <c r="F125" s="35">
        <f>Input!S126</f>
        <v>1.7</v>
      </c>
    </row>
    <row r="126" spans="1:6" x14ac:dyDescent="0.25">
      <c r="A126" s="3">
        <f>MATCH(Input!B127, AV[Name],0)</f>
        <v>2</v>
      </c>
      <c r="B126" s="3">
        <f>MATCH(Input!C127, EAC[Name],0)</f>
        <v>4</v>
      </c>
      <c r="C126" s="3">
        <f>MATCH(Input!D127,PR[Name],0)</f>
        <v>1</v>
      </c>
      <c r="D126" s="3">
        <f>MATCH(Input!E127, UI[Name],0)</f>
        <v>1</v>
      </c>
      <c r="E126" s="3">
        <f>MATCH(Input!M127,XSD[Name],0)</f>
        <v>3</v>
      </c>
      <c r="F126" s="35">
        <f>Input!S127</f>
        <v>6.1</v>
      </c>
    </row>
    <row r="127" spans="1:6" x14ac:dyDescent="0.25">
      <c r="A127" s="3">
        <f>MATCH(Input!B128, AV[Name],0)</f>
        <v>3</v>
      </c>
      <c r="B127" s="3">
        <f>MATCH(Input!C128, EAC[Name],0)</f>
        <v>2</v>
      </c>
      <c r="C127" s="3">
        <f>MATCH(Input!D128,PR[Name],0)</f>
        <v>1</v>
      </c>
      <c r="D127" s="3">
        <f>MATCH(Input!E128, UI[Name],0)</f>
        <v>2</v>
      </c>
      <c r="E127" s="3">
        <f>MATCH(Input!M128,XSD[Name],0)</f>
        <v>2</v>
      </c>
      <c r="F127" s="35">
        <f>Input!S128</f>
        <v>5.7</v>
      </c>
    </row>
    <row r="128" spans="1:6" x14ac:dyDescent="0.25">
      <c r="A128" s="3">
        <f>MATCH(Input!B129, AV[Name],0)</f>
        <v>2</v>
      </c>
      <c r="B128" s="3">
        <f>MATCH(Input!C129, EAC[Name],0)</f>
        <v>4</v>
      </c>
      <c r="C128" s="3">
        <f>MATCH(Input!D129,PR[Name],0)</f>
        <v>1</v>
      </c>
      <c r="D128" s="3">
        <f>MATCH(Input!E129, UI[Name],0)</f>
        <v>1</v>
      </c>
      <c r="E128" s="3">
        <f>MATCH(Input!M129,XSD[Name],0)</f>
        <v>2</v>
      </c>
      <c r="F128" s="35">
        <f>Input!S129</f>
        <v>4.8</v>
      </c>
    </row>
    <row r="129" spans="1:6" x14ac:dyDescent="0.25">
      <c r="A129" s="3">
        <f>MATCH(Input!B130, AV[Name],0)</f>
        <v>2</v>
      </c>
      <c r="B129" s="3">
        <f>MATCH(Input!C130, EAC[Name],0)</f>
        <v>6</v>
      </c>
      <c r="C129" s="3">
        <f>MATCH(Input!D130,PR[Name],0)</f>
        <v>3</v>
      </c>
      <c r="D129" s="3">
        <f>MATCH(Input!E130, UI[Name],0)</f>
        <v>2</v>
      </c>
      <c r="E129" s="3">
        <f>MATCH(Input!M130,XSD[Name],0)</f>
        <v>4</v>
      </c>
      <c r="F129" s="35">
        <f>Input!S130</f>
        <v>1.4</v>
      </c>
    </row>
    <row r="130" spans="1:6" x14ac:dyDescent="0.25">
      <c r="A130" s="3">
        <f>MATCH(Input!B131, AV[Name],0)</f>
        <v>4</v>
      </c>
      <c r="B130" s="3">
        <f>MATCH(Input!C131, EAC[Name],0)</f>
        <v>2</v>
      </c>
      <c r="C130" s="3">
        <f>MATCH(Input!D131,PR[Name],0)</f>
        <v>3</v>
      </c>
      <c r="D130" s="3">
        <f>MATCH(Input!E131, UI[Name],0)</f>
        <v>1</v>
      </c>
      <c r="E130" s="3">
        <f>MATCH(Input!M131,XSD[Name],0)</f>
        <v>3</v>
      </c>
      <c r="F130" s="35">
        <f>Input!S131</f>
        <v>3.6</v>
      </c>
    </row>
    <row r="131" spans="1:6" x14ac:dyDescent="0.25">
      <c r="A131" s="3">
        <f>MATCH(Input!B132, AV[Name],0)</f>
        <v>2</v>
      </c>
      <c r="B131" s="3">
        <f>MATCH(Input!C132, EAC[Name],0)</f>
        <v>4</v>
      </c>
      <c r="C131" s="3">
        <f>MATCH(Input!D132,PR[Name],0)</f>
        <v>2</v>
      </c>
      <c r="D131" s="3">
        <f>MATCH(Input!E132, UI[Name],0)</f>
        <v>1</v>
      </c>
      <c r="E131" s="3">
        <f>MATCH(Input!M132,XSD[Name],0)</f>
        <v>1</v>
      </c>
      <c r="F131" s="35">
        <f>Input!S132</f>
        <v>0</v>
      </c>
    </row>
    <row r="132" spans="1:6" x14ac:dyDescent="0.25">
      <c r="A132" s="3">
        <f>MATCH(Input!B133, AV[Name],0)</f>
        <v>1</v>
      </c>
      <c r="B132" s="3">
        <f>MATCH(Input!C133, EAC[Name],0)</f>
        <v>5</v>
      </c>
      <c r="C132" s="3">
        <f>MATCH(Input!D133,PR[Name],0)</f>
        <v>3</v>
      </c>
      <c r="D132" s="3">
        <f>MATCH(Input!E133, UI[Name],0)</f>
        <v>1</v>
      </c>
      <c r="E132" s="3">
        <f>MATCH(Input!M133,XSD[Name],0)</f>
        <v>4</v>
      </c>
      <c r="F132" s="35">
        <f>Input!S133</f>
        <v>3.7</v>
      </c>
    </row>
    <row r="133" spans="1:6" x14ac:dyDescent="0.25">
      <c r="A133" s="3">
        <f>MATCH(Input!B134, AV[Name],0)</f>
        <v>3</v>
      </c>
      <c r="B133" s="3">
        <f>MATCH(Input!C134, EAC[Name],0)</f>
        <v>4</v>
      </c>
      <c r="C133" s="3">
        <f>MATCH(Input!D134,PR[Name],0)</f>
        <v>3</v>
      </c>
      <c r="D133" s="3">
        <f>MATCH(Input!E134, UI[Name],0)</f>
        <v>1</v>
      </c>
      <c r="E133" s="3">
        <f>MATCH(Input!M134,XSD[Name],0)</f>
        <v>2</v>
      </c>
      <c r="F133" s="35">
        <f>Input!S134</f>
        <v>2.9</v>
      </c>
    </row>
    <row r="134" spans="1:6" x14ac:dyDescent="0.25">
      <c r="A134" s="3">
        <f>MATCH(Input!B135, AV[Name],0)</f>
        <v>2</v>
      </c>
      <c r="B134" s="3">
        <f>MATCH(Input!C135, EAC[Name],0)</f>
        <v>6</v>
      </c>
      <c r="C134" s="3">
        <f>MATCH(Input!D135,PR[Name],0)</f>
        <v>3</v>
      </c>
      <c r="D134" s="3">
        <f>MATCH(Input!E135, UI[Name],0)</f>
        <v>2</v>
      </c>
      <c r="E134" s="3">
        <f>MATCH(Input!M135,XSD[Name],0)</f>
        <v>3</v>
      </c>
      <c r="F134" s="35">
        <f>Input!S135</f>
        <v>1.3</v>
      </c>
    </row>
    <row r="135" spans="1:6" x14ac:dyDescent="0.25">
      <c r="A135" s="3">
        <f>MATCH(Input!B136, AV[Name],0)</f>
        <v>1</v>
      </c>
      <c r="B135" s="3">
        <f>MATCH(Input!C136, EAC[Name],0)</f>
        <v>6</v>
      </c>
      <c r="C135" s="3">
        <f>MATCH(Input!D136,PR[Name],0)</f>
        <v>3</v>
      </c>
      <c r="D135" s="3">
        <f>MATCH(Input!E136, UI[Name],0)</f>
        <v>1</v>
      </c>
      <c r="E135" s="3">
        <f>MATCH(Input!M136,XSD[Name],0)</f>
        <v>3</v>
      </c>
      <c r="F135" s="35">
        <f>Input!S136</f>
        <v>1.6</v>
      </c>
    </row>
    <row r="136" spans="1:6" x14ac:dyDescent="0.25">
      <c r="A136" s="3">
        <f>MATCH(Input!B137, AV[Name],0)</f>
        <v>1</v>
      </c>
      <c r="B136" s="3">
        <f>MATCH(Input!C137, EAC[Name],0)</f>
        <v>4</v>
      </c>
      <c r="C136" s="3">
        <f>MATCH(Input!D137,PR[Name],0)</f>
        <v>1</v>
      </c>
      <c r="D136" s="3">
        <f>MATCH(Input!E137, UI[Name],0)</f>
        <v>2</v>
      </c>
      <c r="E136" s="3">
        <f>MATCH(Input!M137,XSD[Name],0)</f>
        <v>2</v>
      </c>
      <c r="F136" s="35">
        <f>Input!S137</f>
        <v>4.5</v>
      </c>
    </row>
    <row r="137" spans="1:6" x14ac:dyDescent="0.25">
      <c r="A137" s="3">
        <f>MATCH(Input!B138, AV[Name],0)</f>
        <v>1</v>
      </c>
      <c r="B137" s="3">
        <f>MATCH(Input!C138, EAC[Name],0)</f>
        <v>1</v>
      </c>
      <c r="C137" s="3">
        <f>MATCH(Input!D138,PR[Name],0)</f>
        <v>3</v>
      </c>
      <c r="D137" s="3">
        <f>MATCH(Input!E138, UI[Name],0)</f>
        <v>2</v>
      </c>
      <c r="E137" s="3">
        <f>MATCH(Input!M138,XSD[Name],0)</f>
        <v>5</v>
      </c>
      <c r="F137" s="35">
        <f>Input!S138</f>
        <v>7.8</v>
      </c>
    </row>
    <row r="138" spans="1:6" x14ac:dyDescent="0.25">
      <c r="A138" s="3">
        <f>MATCH(Input!B139, AV[Name],0)</f>
        <v>3</v>
      </c>
      <c r="B138" s="3">
        <f>MATCH(Input!C139, EAC[Name],0)</f>
        <v>1</v>
      </c>
      <c r="C138" s="3">
        <f>MATCH(Input!D139,PR[Name],0)</f>
        <v>1</v>
      </c>
      <c r="D138" s="3">
        <f>MATCH(Input!E139, UI[Name],0)</f>
        <v>2</v>
      </c>
      <c r="E138" s="3">
        <f>MATCH(Input!M139,XSD[Name],0)</f>
        <v>4</v>
      </c>
      <c r="F138" s="35">
        <f>Input!S139</f>
        <v>7.2</v>
      </c>
    </row>
    <row r="139" spans="1:6" x14ac:dyDescent="0.25">
      <c r="A139" s="3">
        <f>MATCH(Input!B140, AV[Name],0)</f>
        <v>4</v>
      </c>
      <c r="B139" s="3">
        <f>MATCH(Input!C140, EAC[Name],0)</f>
        <v>3</v>
      </c>
      <c r="C139" s="3">
        <f>MATCH(Input!D140,PR[Name],0)</f>
        <v>2</v>
      </c>
      <c r="D139" s="3">
        <f>MATCH(Input!E140, UI[Name],0)</f>
        <v>2</v>
      </c>
      <c r="E139" s="3">
        <f>MATCH(Input!M140,XSD[Name],0)</f>
        <v>5</v>
      </c>
      <c r="F139" s="35">
        <f>Input!S140</f>
        <v>4.4000000000000004</v>
      </c>
    </row>
    <row r="140" spans="1:6" x14ac:dyDescent="0.25">
      <c r="A140" s="3">
        <f>MATCH(Input!B141, AV[Name],0)</f>
        <v>1</v>
      </c>
      <c r="B140" s="3">
        <f>MATCH(Input!C141, EAC[Name],0)</f>
        <v>4</v>
      </c>
      <c r="C140" s="3">
        <f>MATCH(Input!D141,PR[Name],0)</f>
        <v>2</v>
      </c>
      <c r="D140" s="3">
        <f>MATCH(Input!E141, UI[Name],0)</f>
        <v>1</v>
      </c>
      <c r="E140" s="3">
        <f>MATCH(Input!M141,XSD[Name],0)</f>
        <v>2</v>
      </c>
      <c r="F140" s="35">
        <f>Input!S141</f>
        <v>4.3</v>
      </c>
    </row>
    <row r="141" spans="1:6" x14ac:dyDescent="0.25">
      <c r="A141" s="3">
        <f>MATCH(Input!B142, AV[Name],0)</f>
        <v>4</v>
      </c>
      <c r="B141" s="3">
        <f>MATCH(Input!C142, EAC[Name],0)</f>
        <v>1</v>
      </c>
      <c r="C141" s="3">
        <f>MATCH(Input!D142,PR[Name],0)</f>
        <v>2</v>
      </c>
      <c r="D141" s="3">
        <f>MATCH(Input!E142, UI[Name],0)</f>
        <v>2</v>
      </c>
      <c r="E141" s="3">
        <f>MATCH(Input!M142,XSD[Name],0)</f>
        <v>5</v>
      </c>
      <c r="F141" s="35">
        <f>Input!S142</f>
        <v>7.4</v>
      </c>
    </row>
    <row r="142" spans="1:6" x14ac:dyDescent="0.25">
      <c r="A142" s="3">
        <f>MATCH(Input!B143, AV[Name],0)</f>
        <v>3</v>
      </c>
      <c r="B142" s="3">
        <f>MATCH(Input!C143, EAC[Name],0)</f>
        <v>5</v>
      </c>
      <c r="C142" s="3">
        <f>MATCH(Input!D143,PR[Name],0)</f>
        <v>1</v>
      </c>
      <c r="D142" s="3">
        <f>MATCH(Input!E143, UI[Name],0)</f>
        <v>2</v>
      </c>
      <c r="E142" s="3">
        <f>MATCH(Input!M143,XSD[Name],0)</f>
        <v>1</v>
      </c>
      <c r="F142" s="35">
        <f>Input!S143</f>
        <v>0</v>
      </c>
    </row>
    <row r="143" spans="1:6" x14ac:dyDescent="0.25">
      <c r="A143" s="3">
        <f>MATCH(Input!B144, AV[Name],0)</f>
        <v>1</v>
      </c>
      <c r="B143" s="3">
        <f>MATCH(Input!C144, EAC[Name],0)</f>
        <v>6</v>
      </c>
      <c r="C143" s="3">
        <f>MATCH(Input!D144,PR[Name],0)</f>
        <v>3</v>
      </c>
      <c r="D143" s="3">
        <f>MATCH(Input!E144, UI[Name],0)</f>
        <v>1</v>
      </c>
      <c r="E143" s="3">
        <f>MATCH(Input!M144,XSD[Name],0)</f>
        <v>3</v>
      </c>
      <c r="F143" s="35">
        <f>Input!S144</f>
        <v>1.6</v>
      </c>
    </row>
    <row r="144" spans="1:6" x14ac:dyDescent="0.25">
      <c r="A144" s="3">
        <f>MATCH(Input!B145, AV[Name],0)</f>
        <v>4</v>
      </c>
      <c r="B144" s="3">
        <f>MATCH(Input!C145, EAC[Name],0)</f>
        <v>6</v>
      </c>
      <c r="C144" s="3">
        <f>MATCH(Input!D145,PR[Name],0)</f>
        <v>3</v>
      </c>
      <c r="D144" s="3">
        <f>MATCH(Input!E145, UI[Name],0)</f>
        <v>1</v>
      </c>
      <c r="E144" s="3">
        <f>MATCH(Input!M145,XSD[Name],0)</f>
        <v>5</v>
      </c>
      <c r="F144" s="35">
        <f>Input!S145</f>
        <v>1</v>
      </c>
    </row>
    <row r="145" spans="1:6" x14ac:dyDescent="0.25">
      <c r="A145" s="3">
        <f>MATCH(Input!B146, AV[Name],0)</f>
        <v>1</v>
      </c>
      <c r="B145" s="3">
        <f>MATCH(Input!C146, EAC[Name],0)</f>
        <v>5</v>
      </c>
      <c r="C145" s="3">
        <f>MATCH(Input!D146,PR[Name],0)</f>
        <v>2</v>
      </c>
      <c r="D145" s="3">
        <f>MATCH(Input!E146, UI[Name],0)</f>
        <v>1</v>
      </c>
      <c r="E145" s="3">
        <f>MATCH(Input!M146,XSD[Name],0)</f>
        <v>4</v>
      </c>
      <c r="F145" s="35">
        <f>Input!S146</f>
        <v>3.8</v>
      </c>
    </row>
    <row r="146" spans="1:6" x14ac:dyDescent="0.25">
      <c r="A146" s="3">
        <f>MATCH(Input!B147, AV[Name],0)</f>
        <v>2</v>
      </c>
      <c r="B146" s="3">
        <f>MATCH(Input!C147, EAC[Name],0)</f>
        <v>4</v>
      </c>
      <c r="C146" s="3">
        <f>MATCH(Input!D147,PR[Name],0)</f>
        <v>1</v>
      </c>
      <c r="D146" s="3">
        <f>MATCH(Input!E147, UI[Name],0)</f>
        <v>1</v>
      </c>
      <c r="E146" s="3">
        <f>MATCH(Input!M147,XSD[Name],0)</f>
        <v>1</v>
      </c>
      <c r="F146" s="35">
        <f>Input!S147</f>
        <v>0</v>
      </c>
    </row>
    <row r="147" spans="1:6" x14ac:dyDescent="0.25">
      <c r="A147" s="3">
        <f>MATCH(Input!B148, AV[Name],0)</f>
        <v>2</v>
      </c>
      <c r="B147" s="3">
        <f>MATCH(Input!C148, EAC[Name],0)</f>
        <v>1</v>
      </c>
      <c r="C147" s="3">
        <f>MATCH(Input!D148,PR[Name],0)</f>
        <v>2</v>
      </c>
      <c r="D147" s="3">
        <f>MATCH(Input!E148, UI[Name],0)</f>
        <v>1</v>
      </c>
      <c r="E147" s="3">
        <f>MATCH(Input!M148,XSD[Name],0)</f>
        <v>1</v>
      </c>
      <c r="F147" s="35">
        <f>Input!S148</f>
        <v>0</v>
      </c>
    </row>
    <row r="148" spans="1:6" x14ac:dyDescent="0.25">
      <c r="A148" s="3">
        <f>MATCH(Input!B149, AV[Name],0)</f>
        <v>4</v>
      </c>
      <c r="B148" s="3">
        <f>MATCH(Input!C149, EAC[Name],0)</f>
        <v>4</v>
      </c>
      <c r="C148" s="3">
        <f>MATCH(Input!D149,PR[Name],0)</f>
        <v>1</v>
      </c>
      <c r="D148" s="3">
        <f>MATCH(Input!E149, UI[Name],0)</f>
        <v>1</v>
      </c>
      <c r="E148" s="3">
        <f>MATCH(Input!M149,XSD[Name],0)</f>
        <v>5</v>
      </c>
      <c r="F148" s="35">
        <f>Input!S149</f>
        <v>5.2</v>
      </c>
    </row>
    <row r="149" spans="1:6" x14ac:dyDescent="0.25">
      <c r="A149" s="3">
        <f>MATCH(Input!B150, AV[Name],0)</f>
        <v>4</v>
      </c>
      <c r="B149" s="3">
        <f>MATCH(Input!C150, EAC[Name],0)</f>
        <v>4</v>
      </c>
      <c r="C149" s="3">
        <f>MATCH(Input!D150,PR[Name],0)</f>
        <v>3</v>
      </c>
      <c r="D149" s="3">
        <f>MATCH(Input!E150, UI[Name],0)</f>
        <v>2</v>
      </c>
      <c r="E149" s="3">
        <f>MATCH(Input!M150,XSD[Name],0)</f>
        <v>3</v>
      </c>
      <c r="F149" s="35">
        <f>Input!S150</f>
        <v>1.4</v>
      </c>
    </row>
    <row r="150" spans="1:6" x14ac:dyDescent="0.25">
      <c r="A150" s="3">
        <f>MATCH(Input!B151, AV[Name],0)</f>
        <v>4</v>
      </c>
      <c r="B150" s="3">
        <f>MATCH(Input!C151, EAC[Name],0)</f>
        <v>5</v>
      </c>
      <c r="C150" s="3">
        <f>MATCH(Input!D151,PR[Name],0)</f>
        <v>1</v>
      </c>
      <c r="D150" s="3">
        <f>MATCH(Input!E151, UI[Name],0)</f>
        <v>1</v>
      </c>
      <c r="E150" s="3">
        <f>MATCH(Input!M151,XSD[Name],0)</f>
        <v>5</v>
      </c>
      <c r="F150" s="35">
        <f>Input!S151</f>
        <v>2.2999999999999998</v>
      </c>
    </row>
    <row r="151" spans="1:6" x14ac:dyDescent="0.25">
      <c r="A151" s="3">
        <f>MATCH(Input!B152, AV[Name],0)</f>
        <v>3</v>
      </c>
      <c r="B151" s="3">
        <f>MATCH(Input!C152, EAC[Name],0)</f>
        <v>5</v>
      </c>
      <c r="C151" s="3">
        <f>MATCH(Input!D152,PR[Name],0)</f>
        <v>2</v>
      </c>
      <c r="D151" s="3">
        <f>MATCH(Input!E152, UI[Name],0)</f>
        <v>2</v>
      </c>
      <c r="E151" s="3">
        <f>MATCH(Input!M152,XSD[Name],0)</f>
        <v>1</v>
      </c>
      <c r="F151" s="35">
        <f>Input!S152</f>
        <v>0</v>
      </c>
    </row>
    <row r="152" spans="1:6" x14ac:dyDescent="0.25">
      <c r="A152" s="3">
        <f>MATCH(Input!B153, AV[Name],0)</f>
        <v>3</v>
      </c>
      <c r="B152" s="3">
        <f>MATCH(Input!C153, EAC[Name],0)</f>
        <v>1</v>
      </c>
      <c r="C152" s="3">
        <f>MATCH(Input!D153,PR[Name],0)</f>
        <v>3</v>
      </c>
      <c r="D152" s="3">
        <f>MATCH(Input!E153, UI[Name],0)</f>
        <v>2</v>
      </c>
      <c r="E152" s="3">
        <f>MATCH(Input!M153,XSD[Name],0)</f>
        <v>4</v>
      </c>
      <c r="F152" s="35">
        <f>Input!S153</f>
        <v>4.7</v>
      </c>
    </row>
    <row r="153" spans="1:6" x14ac:dyDescent="0.25">
      <c r="A153" s="3">
        <f>MATCH(Input!B154, AV[Name],0)</f>
        <v>4</v>
      </c>
      <c r="B153" s="3">
        <f>MATCH(Input!C154, EAC[Name],0)</f>
        <v>5</v>
      </c>
      <c r="C153" s="3">
        <f>MATCH(Input!D154,PR[Name],0)</f>
        <v>1</v>
      </c>
      <c r="D153" s="3">
        <f>MATCH(Input!E154, UI[Name],0)</f>
        <v>1</v>
      </c>
      <c r="E153" s="3">
        <f>MATCH(Input!M154,XSD[Name],0)</f>
        <v>3</v>
      </c>
      <c r="F153" s="35">
        <f>Input!S154</f>
        <v>2.1</v>
      </c>
    </row>
    <row r="154" spans="1:6" x14ac:dyDescent="0.25">
      <c r="A154" s="3">
        <f>MATCH(Input!B155, AV[Name],0)</f>
        <v>3</v>
      </c>
      <c r="B154" s="3">
        <f>MATCH(Input!C155, EAC[Name],0)</f>
        <v>6</v>
      </c>
      <c r="C154" s="3">
        <f>MATCH(Input!D155,PR[Name],0)</f>
        <v>2</v>
      </c>
      <c r="D154" s="3">
        <f>MATCH(Input!E155, UI[Name],0)</f>
        <v>2</v>
      </c>
      <c r="E154" s="3">
        <f>MATCH(Input!M155,XSD[Name],0)</f>
        <v>1</v>
      </c>
      <c r="F154" s="35">
        <f>Input!S155</f>
        <v>0</v>
      </c>
    </row>
    <row r="155" spans="1:6" x14ac:dyDescent="0.25">
      <c r="A155" s="3">
        <f>MATCH(Input!B156, AV[Name],0)</f>
        <v>2</v>
      </c>
      <c r="B155" s="3">
        <f>MATCH(Input!C156, EAC[Name],0)</f>
        <v>5</v>
      </c>
      <c r="C155" s="3">
        <f>MATCH(Input!D156,PR[Name],0)</f>
        <v>1</v>
      </c>
      <c r="D155" s="3">
        <f>MATCH(Input!E156, UI[Name],0)</f>
        <v>1</v>
      </c>
      <c r="E155" s="3">
        <f>MATCH(Input!M156,XSD[Name],0)</f>
        <v>5</v>
      </c>
      <c r="F155" s="35">
        <f>Input!S156</f>
        <v>4.2</v>
      </c>
    </row>
    <row r="156" spans="1:6" x14ac:dyDescent="0.25">
      <c r="A156" s="3">
        <f>MATCH(Input!B157, AV[Name],0)</f>
        <v>4</v>
      </c>
      <c r="B156" s="3">
        <f>MATCH(Input!C157, EAC[Name],0)</f>
        <v>4</v>
      </c>
      <c r="C156" s="3">
        <f>MATCH(Input!D157,PR[Name],0)</f>
        <v>2</v>
      </c>
      <c r="D156" s="3">
        <f>MATCH(Input!E157, UI[Name],0)</f>
        <v>1</v>
      </c>
      <c r="E156" s="3">
        <f>MATCH(Input!M157,XSD[Name],0)</f>
        <v>2</v>
      </c>
      <c r="F156" s="35">
        <f>Input!S157</f>
        <v>2.9</v>
      </c>
    </row>
    <row r="157" spans="1:6" x14ac:dyDescent="0.25">
      <c r="A157" s="3">
        <f>MATCH(Input!B158, AV[Name],0)</f>
        <v>2</v>
      </c>
      <c r="B157" s="3">
        <f>MATCH(Input!C158, EAC[Name],0)</f>
        <v>3</v>
      </c>
      <c r="C157" s="3">
        <f>MATCH(Input!D158,PR[Name],0)</f>
        <v>3</v>
      </c>
      <c r="D157" s="3">
        <f>MATCH(Input!E158, UI[Name],0)</f>
        <v>1</v>
      </c>
      <c r="E157" s="3">
        <f>MATCH(Input!M158,XSD[Name],0)</f>
        <v>2</v>
      </c>
      <c r="F157" s="35">
        <f>Input!S158</f>
        <v>4.3</v>
      </c>
    </row>
    <row r="158" spans="1:6" x14ac:dyDescent="0.25">
      <c r="A158" s="3">
        <f>MATCH(Input!B159, AV[Name],0)</f>
        <v>2</v>
      </c>
      <c r="B158" s="3">
        <f>MATCH(Input!C159, EAC[Name],0)</f>
        <v>3</v>
      </c>
      <c r="C158" s="3">
        <f>MATCH(Input!D159,PR[Name],0)</f>
        <v>1</v>
      </c>
      <c r="D158" s="3">
        <f>MATCH(Input!E159, UI[Name],0)</f>
        <v>1</v>
      </c>
      <c r="E158" s="3">
        <f>MATCH(Input!M159,XSD[Name],0)</f>
        <v>2</v>
      </c>
      <c r="F158" s="35">
        <f>Input!S159</f>
        <v>6.5</v>
      </c>
    </row>
    <row r="159" spans="1:6" x14ac:dyDescent="0.25">
      <c r="A159" s="3">
        <f>MATCH(Input!B160, AV[Name],0)</f>
        <v>1</v>
      </c>
      <c r="B159" s="3">
        <f>MATCH(Input!C160, EAC[Name],0)</f>
        <v>5</v>
      </c>
      <c r="C159" s="3">
        <f>MATCH(Input!D160,PR[Name],0)</f>
        <v>1</v>
      </c>
      <c r="D159" s="3">
        <f>MATCH(Input!E160, UI[Name],0)</f>
        <v>1</v>
      </c>
      <c r="E159" s="3">
        <f>MATCH(Input!M160,XSD[Name],0)</f>
        <v>2</v>
      </c>
      <c r="F159" s="35">
        <f>Input!S160</f>
        <v>2.9</v>
      </c>
    </row>
    <row r="160" spans="1:6" x14ac:dyDescent="0.25">
      <c r="A160" s="3">
        <f>MATCH(Input!B161, AV[Name],0)</f>
        <v>4</v>
      </c>
      <c r="B160" s="3">
        <f>MATCH(Input!C161, EAC[Name],0)</f>
        <v>5</v>
      </c>
      <c r="C160" s="3">
        <f>MATCH(Input!D161,PR[Name],0)</f>
        <v>2</v>
      </c>
      <c r="D160" s="3">
        <f>MATCH(Input!E161, UI[Name],0)</f>
        <v>2</v>
      </c>
      <c r="E160" s="3">
        <f>MATCH(Input!M161,XSD[Name],0)</f>
        <v>2</v>
      </c>
      <c r="F160" s="35">
        <f>Input!S161</f>
        <v>1.6</v>
      </c>
    </row>
    <row r="161" spans="1:6" x14ac:dyDescent="0.25">
      <c r="A161" s="3">
        <f>MATCH(Input!B162, AV[Name],0)</f>
        <v>4</v>
      </c>
      <c r="B161" s="3">
        <f>MATCH(Input!C162, EAC[Name],0)</f>
        <v>6</v>
      </c>
      <c r="C161" s="3">
        <f>MATCH(Input!D162,PR[Name],0)</f>
        <v>1</v>
      </c>
      <c r="D161" s="3">
        <f>MATCH(Input!E162, UI[Name],0)</f>
        <v>1</v>
      </c>
      <c r="E161" s="3">
        <f>MATCH(Input!M162,XSD[Name],0)</f>
        <v>4</v>
      </c>
      <c r="F161" s="35">
        <f>Input!S162</f>
        <v>1.1000000000000001</v>
      </c>
    </row>
    <row r="162" spans="1:6" x14ac:dyDescent="0.25">
      <c r="A162" s="3">
        <f>MATCH(Input!B163, AV[Name],0)</f>
        <v>1</v>
      </c>
      <c r="B162" s="3">
        <f>MATCH(Input!C163, EAC[Name],0)</f>
        <v>2</v>
      </c>
      <c r="C162" s="3">
        <f>MATCH(Input!D163,PR[Name],0)</f>
        <v>1</v>
      </c>
      <c r="D162" s="3">
        <f>MATCH(Input!E163, UI[Name],0)</f>
        <v>2</v>
      </c>
      <c r="E162" s="3">
        <f>MATCH(Input!M163,XSD[Name],0)</f>
        <v>2</v>
      </c>
      <c r="F162" s="35">
        <f>Input!S163</f>
        <v>8.6</v>
      </c>
    </row>
    <row r="163" spans="1:6" x14ac:dyDescent="0.25">
      <c r="A163" s="3">
        <f>MATCH(Input!B164, AV[Name],0)</f>
        <v>2</v>
      </c>
      <c r="B163" s="3">
        <f>MATCH(Input!C164, EAC[Name],0)</f>
        <v>1</v>
      </c>
      <c r="C163" s="3">
        <f>MATCH(Input!D164,PR[Name],0)</f>
        <v>2</v>
      </c>
      <c r="D163" s="3">
        <f>MATCH(Input!E164, UI[Name],0)</f>
        <v>2</v>
      </c>
      <c r="E163" s="3">
        <f>MATCH(Input!M164,XSD[Name],0)</f>
        <v>1</v>
      </c>
      <c r="F163" s="35">
        <f>Input!S164</f>
        <v>0</v>
      </c>
    </row>
    <row r="164" spans="1:6" x14ac:dyDescent="0.25">
      <c r="A164" s="3">
        <f>MATCH(Input!B165, AV[Name],0)</f>
        <v>1</v>
      </c>
      <c r="B164" s="3">
        <f>MATCH(Input!C165, EAC[Name],0)</f>
        <v>5</v>
      </c>
      <c r="C164" s="3">
        <f>MATCH(Input!D165,PR[Name],0)</f>
        <v>1</v>
      </c>
      <c r="D164" s="3">
        <f>MATCH(Input!E165, UI[Name],0)</f>
        <v>1</v>
      </c>
      <c r="E164" s="3">
        <f>MATCH(Input!M165,XSD[Name],0)</f>
        <v>5</v>
      </c>
      <c r="F164" s="35">
        <f>Input!S165</f>
        <v>4.2</v>
      </c>
    </row>
    <row r="165" spans="1:6" x14ac:dyDescent="0.25">
      <c r="A165" s="3">
        <f>MATCH(Input!B166, AV[Name],0)</f>
        <v>4</v>
      </c>
      <c r="B165" s="3">
        <f>MATCH(Input!C166, EAC[Name],0)</f>
        <v>6</v>
      </c>
      <c r="C165" s="3">
        <f>MATCH(Input!D166,PR[Name],0)</f>
        <v>1</v>
      </c>
      <c r="D165" s="3">
        <f>MATCH(Input!E166, UI[Name],0)</f>
        <v>2</v>
      </c>
      <c r="E165" s="3">
        <f>MATCH(Input!M166,XSD[Name],0)</f>
        <v>3</v>
      </c>
      <c r="F165" s="35">
        <f>Input!S166</f>
        <v>0.8</v>
      </c>
    </row>
    <row r="166" spans="1:6" x14ac:dyDescent="0.25">
      <c r="A166" s="3">
        <f>MATCH(Input!B167, AV[Name],0)</f>
        <v>3</v>
      </c>
      <c r="B166" s="3">
        <f>MATCH(Input!C167, EAC[Name],0)</f>
        <v>6</v>
      </c>
      <c r="C166" s="3">
        <f>MATCH(Input!D167,PR[Name],0)</f>
        <v>2</v>
      </c>
      <c r="D166" s="3">
        <f>MATCH(Input!E167, UI[Name],0)</f>
        <v>1</v>
      </c>
      <c r="E166" s="3">
        <f>MATCH(Input!M167,XSD[Name],0)</f>
        <v>1</v>
      </c>
      <c r="F166" s="35">
        <f>Input!S167</f>
        <v>0</v>
      </c>
    </row>
    <row r="167" spans="1:6" x14ac:dyDescent="0.25">
      <c r="A167" s="3">
        <f>MATCH(Input!B168, AV[Name],0)</f>
        <v>4</v>
      </c>
      <c r="B167" s="3">
        <f>MATCH(Input!C168, EAC[Name],0)</f>
        <v>6</v>
      </c>
      <c r="C167" s="3">
        <f>MATCH(Input!D168,PR[Name],0)</f>
        <v>3</v>
      </c>
      <c r="D167" s="3">
        <f>MATCH(Input!E168, UI[Name],0)</f>
        <v>2</v>
      </c>
      <c r="E167" s="3">
        <f>MATCH(Input!M168,XSD[Name],0)</f>
        <v>3</v>
      </c>
      <c r="F167" s="35">
        <f>Input!S168</f>
        <v>0.6</v>
      </c>
    </row>
    <row r="168" spans="1:6" x14ac:dyDescent="0.25">
      <c r="A168" s="3">
        <f>MATCH(Input!B169, AV[Name],0)</f>
        <v>2</v>
      </c>
      <c r="B168" s="3">
        <f>MATCH(Input!C169, EAC[Name],0)</f>
        <v>4</v>
      </c>
      <c r="C168" s="3">
        <f>MATCH(Input!D169,PR[Name],0)</f>
        <v>3</v>
      </c>
      <c r="D168" s="3">
        <f>MATCH(Input!E169, UI[Name],0)</f>
        <v>2</v>
      </c>
      <c r="E168" s="3">
        <f>MATCH(Input!M169,XSD[Name],0)</f>
        <v>2</v>
      </c>
      <c r="F168" s="35">
        <f>Input!S169</f>
        <v>3.1</v>
      </c>
    </row>
    <row r="169" spans="1:6" x14ac:dyDescent="0.25">
      <c r="A169" s="3">
        <f>MATCH(Input!B170, AV[Name],0)</f>
        <v>4</v>
      </c>
      <c r="B169" s="3">
        <f>MATCH(Input!C170, EAC[Name],0)</f>
        <v>2</v>
      </c>
      <c r="C169" s="3">
        <f>MATCH(Input!D170,PR[Name],0)</f>
        <v>1</v>
      </c>
      <c r="D169" s="3">
        <f>MATCH(Input!E170, UI[Name],0)</f>
        <v>1</v>
      </c>
      <c r="E169" s="3">
        <f>MATCH(Input!M170,XSD[Name],0)</f>
        <v>1</v>
      </c>
      <c r="F169" s="35">
        <f>Input!S170</f>
        <v>0</v>
      </c>
    </row>
    <row r="170" spans="1:6" x14ac:dyDescent="0.25">
      <c r="A170" s="3">
        <f>MATCH(Input!B171, AV[Name],0)</f>
        <v>2</v>
      </c>
      <c r="B170" s="3">
        <f>MATCH(Input!C171, EAC[Name],0)</f>
        <v>3</v>
      </c>
      <c r="C170" s="3">
        <f>MATCH(Input!D171,PR[Name],0)</f>
        <v>2</v>
      </c>
      <c r="D170" s="3">
        <f>MATCH(Input!E171, UI[Name],0)</f>
        <v>2</v>
      </c>
      <c r="E170" s="3">
        <f>MATCH(Input!M171,XSD[Name],0)</f>
        <v>2</v>
      </c>
      <c r="F170" s="35">
        <f>Input!S171</f>
        <v>4.2</v>
      </c>
    </row>
    <row r="171" spans="1:6" x14ac:dyDescent="0.25">
      <c r="A171" s="3">
        <f>MATCH(Input!B172, AV[Name],0)</f>
        <v>3</v>
      </c>
      <c r="B171" s="3">
        <f>MATCH(Input!C172, EAC[Name],0)</f>
        <v>4</v>
      </c>
      <c r="C171" s="3">
        <f>MATCH(Input!D172,PR[Name],0)</f>
        <v>3</v>
      </c>
      <c r="D171" s="3">
        <f>MATCH(Input!E172, UI[Name],0)</f>
        <v>2</v>
      </c>
      <c r="E171" s="3">
        <f>MATCH(Input!M172,XSD[Name],0)</f>
        <v>3</v>
      </c>
      <c r="F171" s="35">
        <f>Input!S172</f>
        <v>1.9</v>
      </c>
    </row>
    <row r="172" spans="1:6" x14ac:dyDescent="0.25">
      <c r="A172" s="3">
        <f>MATCH(Input!B173, AV[Name],0)</f>
        <v>1</v>
      </c>
      <c r="B172" s="3">
        <f>MATCH(Input!C173, EAC[Name],0)</f>
        <v>2</v>
      </c>
      <c r="C172" s="3">
        <f>MATCH(Input!D173,PR[Name],0)</f>
        <v>1</v>
      </c>
      <c r="D172" s="3">
        <f>MATCH(Input!E173, UI[Name],0)</f>
        <v>2</v>
      </c>
      <c r="E172" s="3">
        <f>MATCH(Input!M173,XSD[Name],0)</f>
        <v>4</v>
      </c>
      <c r="F172" s="35">
        <f>Input!S173</f>
        <v>8.9</v>
      </c>
    </row>
    <row r="173" spans="1:6" x14ac:dyDescent="0.25">
      <c r="A173" s="3">
        <f>MATCH(Input!B174, AV[Name],0)</f>
        <v>2</v>
      </c>
      <c r="B173" s="3">
        <f>MATCH(Input!C174, EAC[Name],0)</f>
        <v>6</v>
      </c>
      <c r="C173" s="3">
        <f>MATCH(Input!D174,PR[Name],0)</f>
        <v>1</v>
      </c>
      <c r="D173" s="3">
        <f>MATCH(Input!E174, UI[Name],0)</f>
        <v>1</v>
      </c>
      <c r="E173" s="3">
        <f>MATCH(Input!M174,XSD[Name],0)</f>
        <v>5</v>
      </c>
      <c r="F173" s="35">
        <f>Input!S174</f>
        <v>1.9</v>
      </c>
    </row>
    <row r="174" spans="1:6" x14ac:dyDescent="0.25">
      <c r="A174" s="3">
        <f>MATCH(Input!B175, AV[Name],0)</f>
        <v>4</v>
      </c>
      <c r="B174" s="3">
        <f>MATCH(Input!C175, EAC[Name],0)</f>
        <v>2</v>
      </c>
      <c r="C174" s="3">
        <f>MATCH(Input!D175,PR[Name],0)</f>
        <v>2</v>
      </c>
      <c r="D174" s="3">
        <f>MATCH(Input!E175, UI[Name],0)</f>
        <v>1</v>
      </c>
      <c r="E174" s="3">
        <f>MATCH(Input!M175,XSD[Name],0)</f>
        <v>2</v>
      </c>
      <c r="F174" s="35">
        <f>Input!S175</f>
        <v>4</v>
      </c>
    </row>
    <row r="175" spans="1:6" x14ac:dyDescent="0.25">
      <c r="A175" s="3">
        <f>MATCH(Input!B176, AV[Name],0)</f>
        <v>4</v>
      </c>
      <c r="B175" s="3">
        <f>MATCH(Input!C176, EAC[Name],0)</f>
        <v>5</v>
      </c>
      <c r="C175" s="3">
        <f>MATCH(Input!D176,PR[Name],0)</f>
        <v>1</v>
      </c>
      <c r="D175" s="3">
        <f>MATCH(Input!E176, UI[Name],0)</f>
        <v>1</v>
      </c>
      <c r="E175" s="3">
        <f>MATCH(Input!M176,XSD[Name],0)</f>
        <v>4</v>
      </c>
      <c r="F175" s="35">
        <f>Input!S176</f>
        <v>2.2000000000000002</v>
      </c>
    </row>
    <row r="176" spans="1:6" x14ac:dyDescent="0.25">
      <c r="A176" s="3">
        <f>MATCH(Input!B177, AV[Name],0)</f>
        <v>3</v>
      </c>
      <c r="B176" s="3">
        <f>MATCH(Input!C177, EAC[Name],0)</f>
        <v>4</v>
      </c>
      <c r="C176" s="3">
        <f>MATCH(Input!D177,PR[Name],0)</f>
        <v>2</v>
      </c>
      <c r="D176" s="3">
        <f>MATCH(Input!E177, UI[Name],0)</f>
        <v>1</v>
      </c>
      <c r="E176" s="3">
        <f>MATCH(Input!M177,XSD[Name],0)</f>
        <v>3</v>
      </c>
      <c r="F176" s="35">
        <f>Input!S177</f>
        <v>4</v>
      </c>
    </row>
    <row r="177" spans="1:6" x14ac:dyDescent="0.25">
      <c r="A177" s="3">
        <f>MATCH(Input!B178, AV[Name],0)</f>
        <v>1</v>
      </c>
      <c r="B177" s="3">
        <f>MATCH(Input!C178, EAC[Name],0)</f>
        <v>2</v>
      </c>
      <c r="C177" s="3">
        <f>MATCH(Input!D178,PR[Name],0)</f>
        <v>1</v>
      </c>
      <c r="D177" s="3">
        <f>MATCH(Input!E178, UI[Name],0)</f>
        <v>2</v>
      </c>
      <c r="E177" s="3">
        <f>MATCH(Input!M178,XSD[Name],0)</f>
        <v>5</v>
      </c>
      <c r="F177" s="35">
        <f>Input!S178</f>
        <v>9</v>
      </c>
    </row>
    <row r="178" spans="1:6" x14ac:dyDescent="0.25">
      <c r="A178" s="3">
        <f>MATCH(Input!B179, AV[Name],0)</f>
        <v>4</v>
      </c>
      <c r="B178" s="3">
        <f>MATCH(Input!C179, EAC[Name],0)</f>
        <v>5</v>
      </c>
      <c r="C178" s="3">
        <f>MATCH(Input!D179,PR[Name],0)</f>
        <v>1</v>
      </c>
      <c r="D178" s="3">
        <f>MATCH(Input!E179, UI[Name],0)</f>
        <v>2</v>
      </c>
      <c r="E178" s="3">
        <f>MATCH(Input!M179,XSD[Name],0)</f>
        <v>4</v>
      </c>
      <c r="F178" s="35">
        <f>Input!S179</f>
        <v>2</v>
      </c>
    </row>
    <row r="179" spans="1:6" x14ac:dyDescent="0.25">
      <c r="A179" s="3">
        <f>MATCH(Input!B180, AV[Name],0)</f>
        <v>3</v>
      </c>
      <c r="B179" s="3">
        <f>MATCH(Input!C180, EAC[Name],0)</f>
        <v>6</v>
      </c>
      <c r="C179" s="3">
        <f>MATCH(Input!D180,PR[Name],0)</f>
        <v>3</v>
      </c>
      <c r="D179" s="3">
        <f>MATCH(Input!E180, UI[Name],0)</f>
        <v>2</v>
      </c>
      <c r="E179" s="3">
        <f>MATCH(Input!M180,XSD[Name],0)</f>
        <v>4</v>
      </c>
      <c r="F179" s="35">
        <f>Input!S180</f>
        <v>0.9</v>
      </c>
    </row>
    <row r="180" spans="1:6" x14ac:dyDescent="0.25">
      <c r="A180" s="3">
        <f>MATCH(Input!B181, AV[Name],0)</f>
        <v>2</v>
      </c>
      <c r="B180" s="3">
        <f>MATCH(Input!C181, EAC[Name],0)</f>
        <v>3</v>
      </c>
      <c r="C180" s="3">
        <f>MATCH(Input!D181,PR[Name],0)</f>
        <v>2</v>
      </c>
      <c r="D180" s="3">
        <f>MATCH(Input!E181, UI[Name],0)</f>
        <v>2</v>
      </c>
      <c r="E180" s="3">
        <f>MATCH(Input!M181,XSD[Name],0)</f>
        <v>3</v>
      </c>
      <c r="F180" s="35">
        <f>Input!S181</f>
        <v>5.6</v>
      </c>
    </row>
    <row r="181" spans="1:6" x14ac:dyDescent="0.25">
      <c r="A181" s="3">
        <f>MATCH(Input!B182, AV[Name],0)</f>
        <v>3</v>
      </c>
      <c r="B181" s="3">
        <f>MATCH(Input!C182, EAC[Name],0)</f>
        <v>4</v>
      </c>
      <c r="C181" s="3">
        <f>MATCH(Input!D182,PR[Name],0)</f>
        <v>2</v>
      </c>
      <c r="D181" s="3">
        <f>MATCH(Input!E182, UI[Name],0)</f>
        <v>2</v>
      </c>
      <c r="E181" s="3">
        <f>MATCH(Input!M182,XSD[Name],0)</f>
        <v>5</v>
      </c>
      <c r="F181" s="35">
        <f>Input!S182</f>
        <v>3.9</v>
      </c>
    </row>
    <row r="182" spans="1:6" x14ac:dyDescent="0.25">
      <c r="A182" s="3">
        <f>MATCH(Input!B183, AV[Name],0)</f>
        <v>1</v>
      </c>
      <c r="B182" s="3">
        <f>MATCH(Input!C183, EAC[Name],0)</f>
        <v>1</v>
      </c>
      <c r="C182" s="3">
        <f>MATCH(Input!D183,PR[Name],0)</f>
        <v>1</v>
      </c>
      <c r="D182" s="3">
        <f>MATCH(Input!E183, UI[Name],0)</f>
        <v>1</v>
      </c>
      <c r="E182" s="3">
        <f>MATCH(Input!M183,XSD[Name],0)</f>
        <v>5</v>
      </c>
      <c r="F182" s="35">
        <f>Input!S183</f>
        <v>10</v>
      </c>
    </row>
    <row r="183" spans="1:6" x14ac:dyDescent="0.25">
      <c r="A183" s="3">
        <f>MATCH(Input!B184, AV[Name],0)</f>
        <v>4</v>
      </c>
      <c r="B183" s="3">
        <f>MATCH(Input!C184, EAC[Name],0)</f>
        <v>6</v>
      </c>
      <c r="C183" s="3">
        <f>MATCH(Input!D184,PR[Name],0)</f>
        <v>3</v>
      </c>
      <c r="D183" s="3">
        <f>MATCH(Input!E184, UI[Name],0)</f>
        <v>2</v>
      </c>
      <c r="E183" s="3">
        <f>MATCH(Input!M184,XSD[Name],0)</f>
        <v>5</v>
      </c>
      <c r="F183" s="35">
        <f>Input!S184</f>
        <v>0.8</v>
      </c>
    </row>
    <row r="184" spans="1:6" x14ac:dyDescent="0.25">
      <c r="A184" s="3">
        <f>MATCH(Input!B185, AV[Name],0)</f>
        <v>4</v>
      </c>
      <c r="B184" s="3">
        <f>MATCH(Input!C185, EAC[Name],0)</f>
        <v>6</v>
      </c>
      <c r="C184" s="3">
        <f>MATCH(Input!D185,PR[Name],0)</f>
        <v>3</v>
      </c>
      <c r="D184" s="3">
        <f>MATCH(Input!E185, UI[Name],0)</f>
        <v>2</v>
      </c>
      <c r="E184" s="3">
        <f>MATCH(Input!M185,XSD[Name],0)</f>
        <v>2</v>
      </c>
      <c r="F184" s="35">
        <f>Input!S185</f>
        <v>0.2</v>
      </c>
    </row>
    <row r="185" spans="1:6" x14ac:dyDescent="0.25">
      <c r="A185" s="3">
        <f>MATCH(Input!B186, AV[Name],0)</f>
        <v>4</v>
      </c>
      <c r="B185" s="3">
        <f>MATCH(Input!C186, EAC[Name],0)</f>
        <v>6</v>
      </c>
      <c r="C185" s="3">
        <f>MATCH(Input!D186,PR[Name],0)</f>
        <v>3</v>
      </c>
      <c r="D185" s="3">
        <f>MATCH(Input!E186, UI[Name],0)</f>
        <v>2</v>
      </c>
      <c r="E185" s="3">
        <f>MATCH(Input!M186,XSD[Name],0)</f>
        <v>4</v>
      </c>
      <c r="F185" s="35">
        <f>Input!S186</f>
        <v>0.4</v>
      </c>
    </row>
    <row r="186" spans="1:6" x14ac:dyDescent="0.25">
      <c r="A186" s="10">
        <f>MATCH(Input!B187, AV[Name],0)</f>
        <v>4</v>
      </c>
      <c r="B186" s="10">
        <f>MATCH(Input!C187, EAC[Name],0)</f>
        <v>6</v>
      </c>
      <c r="C186" s="10">
        <f>MATCH(Input!D187,PR[Name],0)</f>
        <v>3</v>
      </c>
      <c r="D186" s="10">
        <f>MATCH(Input!E187, UI[Name],0)</f>
        <v>2</v>
      </c>
      <c r="E186" s="10">
        <f>MATCH(Input!M187,XSD[Name],0)</f>
        <v>4</v>
      </c>
      <c r="F186" s="36">
        <f>Input!S187</f>
        <v>0.4</v>
      </c>
    </row>
    <row r="187" spans="1:6" x14ac:dyDescent="0.25">
      <c r="A187" s="3">
        <f>MATCH(Input!B188, AV[Name],0)</f>
        <v>4</v>
      </c>
      <c r="B187" s="3">
        <f>MATCH(Input!C188, EAC[Name],0)</f>
        <v>6</v>
      </c>
      <c r="C187" s="3">
        <f>MATCH(Input!D188,PR[Name],0)</f>
        <v>3</v>
      </c>
      <c r="D187" s="3">
        <f>MATCH(Input!E188, UI[Name],0)</f>
        <v>2</v>
      </c>
      <c r="E187" s="3">
        <f>MATCH(Input!M188,XSD[Name],0)</f>
        <v>2</v>
      </c>
      <c r="F187" s="36">
        <f>Input!S188</f>
        <v>0.2</v>
      </c>
    </row>
    <row r="188" spans="1:6" x14ac:dyDescent="0.25">
      <c r="A188" s="3">
        <f>MATCH(Input!B189, AV[Name],0)</f>
        <v>4</v>
      </c>
      <c r="B188" s="3">
        <f>MATCH(Input!C189, EAC[Name],0)</f>
        <v>6</v>
      </c>
      <c r="C188" s="3">
        <f>MATCH(Input!D189,PR[Name],0)</f>
        <v>3</v>
      </c>
      <c r="D188" s="3">
        <f>MATCH(Input!E189, UI[Name],0)</f>
        <v>2</v>
      </c>
      <c r="E188" s="3">
        <f>MATCH(Input!M189,XSD[Name],0)</f>
        <v>3</v>
      </c>
      <c r="F188" s="36">
        <f>Input!S189</f>
        <v>0.6</v>
      </c>
    </row>
    <row r="189" spans="1:6" x14ac:dyDescent="0.25">
      <c r="A189" s="3">
        <f>MATCH(Input!B190, AV[Name],0)</f>
        <v>4</v>
      </c>
      <c r="B189" s="3">
        <f>MATCH(Input!C190, EAC[Name],0)</f>
        <v>6</v>
      </c>
      <c r="C189" s="3">
        <f>MATCH(Input!D190,PR[Name],0)</f>
        <v>3</v>
      </c>
      <c r="D189" s="3">
        <f>MATCH(Input!E190, UI[Name],0)</f>
        <v>2</v>
      </c>
      <c r="E189" s="3">
        <f>MATCH(Input!M190,XSD[Name],0)</f>
        <v>4</v>
      </c>
      <c r="F189" s="36">
        <f>Input!S190</f>
        <v>0.4</v>
      </c>
    </row>
    <row r="190" spans="1:6" x14ac:dyDescent="0.25">
      <c r="A190" s="3">
        <f>MATCH(Input!B191, AV[Name],0)</f>
        <v>4</v>
      </c>
      <c r="B190" s="3">
        <f>MATCH(Input!C191, EAC[Name],0)</f>
        <v>6</v>
      </c>
      <c r="C190" s="3">
        <f>MATCH(Input!D191,PR[Name],0)</f>
        <v>3</v>
      </c>
      <c r="D190" s="3">
        <f>MATCH(Input!E191, UI[Name],0)</f>
        <v>2</v>
      </c>
      <c r="E190" s="3">
        <f>MATCH(Input!M191,XSD[Name],0)</f>
        <v>5</v>
      </c>
      <c r="F190" s="36">
        <f>Input!S191</f>
        <v>0.8</v>
      </c>
    </row>
    <row r="191" spans="1:6" x14ac:dyDescent="0.25">
      <c r="A191" s="3">
        <f>MATCH(Input!B192, AV[Name],0)</f>
        <v>4</v>
      </c>
      <c r="B191" s="3">
        <f>MATCH(Input!C192, EAC[Name],0)</f>
        <v>6</v>
      </c>
      <c r="C191" s="3">
        <f>MATCH(Input!D192,PR[Name],0)</f>
        <v>3</v>
      </c>
      <c r="D191" s="3">
        <f>MATCH(Input!E192, UI[Name],0)</f>
        <v>2</v>
      </c>
      <c r="E191" s="3">
        <f>MATCH(Input!M192,XSD[Name],0)</f>
        <v>5</v>
      </c>
      <c r="F191" s="36">
        <f>Input!S192</f>
        <v>0.8</v>
      </c>
    </row>
    <row r="192" spans="1:6" x14ac:dyDescent="0.25">
      <c r="A192" s="10">
        <f>MATCH(Input!B193, AV[Name],0)</f>
        <v>4</v>
      </c>
      <c r="B192" s="10">
        <f>MATCH(Input!C193, EAC[Name],0)</f>
        <v>6</v>
      </c>
      <c r="C192" s="10">
        <f>MATCH(Input!D193,PR[Name],0)</f>
        <v>3</v>
      </c>
      <c r="D192" s="10">
        <f>MATCH(Input!E193, UI[Name],0)</f>
        <v>2</v>
      </c>
      <c r="E192" s="10">
        <f>MATCH(Input!M193,XSD[Name],0)</f>
        <v>5</v>
      </c>
      <c r="F192" s="36">
        <f>Input!S193</f>
        <v>0.8</v>
      </c>
    </row>
  </sheetData>
  <dataValidations count="7">
    <dataValidation allowBlank="1" showErrorMessage="1" sqref="B2:C192 E2:E192" xr:uid="{6E6B4A10-81E2-4617-B9FF-7674818630DC}"/>
    <dataValidation allowBlank="1" showErrorMessage="1" promptTitle="AV" prompt="Attack Vector" sqref="A1" xr:uid="{4C2F5F21-2EE7-40DB-88F3-D2669266A058}"/>
    <dataValidation allowBlank="1" showErrorMessage="1" promptTitle="EAC" prompt="Attack Complexity" sqref="B1" xr:uid="{D1F6AA38-2FE2-42A4-8A70-C06445529B19}"/>
    <dataValidation allowBlank="1" showErrorMessage="1" promptTitle="PR" prompt="Privilege Required" sqref="C1" xr:uid="{B3FF8BCE-734C-4F3A-9703-ABB17CB833F8}"/>
    <dataValidation allowBlank="1" showErrorMessage="1" promptTitle="UI" prompt="User Interaction" sqref="D1" xr:uid="{F3FC926F-D40A-40FC-9CD3-D57BF1A91502}"/>
    <dataValidation allowBlank="1" showErrorMessage="1" error="Please pick only a valid attack vector value from the list" sqref="A2:A192" xr:uid="{21A288AC-A72A-46FC-8D97-88C76A1B3644}"/>
    <dataValidation allowBlank="1" showErrorMessage="1" promptTitle="User Interaction" prompt="Select the user interaction value from the list" sqref="D2:D192" xr:uid="{6ACB7CFE-6323-45E8-A215-9C13DE8DEA76}"/>
  </dataValidations>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25D5A-4CC5-49D5-B3E3-32275D58DCCC}">
  <dimension ref="A1:B18"/>
  <sheetViews>
    <sheetView workbookViewId="0">
      <selection activeCell="A24" sqref="A24"/>
    </sheetView>
  </sheetViews>
  <sheetFormatPr defaultRowHeight="15" x14ac:dyDescent="0.25"/>
  <cols>
    <col min="1" max="1" width="17.5703125" bestFit="1" customWidth="1"/>
  </cols>
  <sheetData>
    <row r="1" spans="1:2" x14ac:dyDescent="0.25">
      <c r="A1" s="105" t="s">
        <v>10</v>
      </c>
      <c r="B1" s="105"/>
    </row>
    <row r="2" spans="1:2" x14ac:dyDescent="0.25">
      <c r="A2" s="30" t="s">
        <v>26</v>
      </c>
      <c r="B2" s="30">
        <f>COUNTIF(Input!M3:M193, A2)</f>
        <v>36</v>
      </c>
    </row>
    <row r="3" spans="1:2" x14ac:dyDescent="0.25">
      <c r="A3" s="30" t="s">
        <v>39</v>
      </c>
      <c r="B3" s="30">
        <f>COUNTIF(Input!M3:M193, A3)</f>
        <v>38</v>
      </c>
    </row>
    <row r="4" spans="1:2" x14ac:dyDescent="0.25">
      <c r="A4" s="30" t="s">
        <v>32</v>
      </c>
      <c r="B4" s="30">
        <f>COUNTIF(Input!M3:M193, A4)</f>
        <v>39</v>
      </c>
    </row>
    <row r="5" spans="1:2" x14ac:dyDescent="0.25">
      <c r="A5" s="30" t="s">
        <v>23</v>
      </c>
      <c r="B5" s="30">
        <f>COUNTIF(Input!M3:M193, A5)</f>
        <v>37</v>
      </c>
    </row>
    <row r="6" spans="1:2" x14ac:dyDescent="0.25">
      <c r="A6" s="30" t="s">
        <v>36</v>
      </c>
      <c r="B6" s="30">
        <f>COUNTIF(Input!M3:M193, A6)</f>
        <v>41</v>
      </c>
    </row>
    <row r="13" spans="1:2" x14ac:dyDescent="0.25">
      <c r="A13" s="27"/>
      <c r="B13" s="27"/>
    </row>
    <row r="18" spans="1:2" x14ac:dyDescent="0.25">
      <c r="A18" s="27"/>
      <c r="B18" s="27"/>
    </row>
  </sheetData>
  <mergeCells count="1">
    <mergeCell ref="A1:B1"/>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9485A-0D09-495A-BE62-BD5587DADD9F}">
  <dimension ref="A1:F192"/>
  <sheetViews>
    <sheetView zoomScaleNormal="100" workbookViewId="0">
      <selection activeCell="A40" sqref="A40"/>
    </sheetView>
  </sheetViews>
  <sheetFormatPr defaultColWidth="9" defaultRowHeight="15" x14ac:dyDescent="0.25"/>
  <cols>
    <col min="1" max="1" width="5.85546875" style="2" bestFit="1" customWidth="1"/>
    <col min="2" max="2" width="6.85546875" style="2" bestFit="1" customWidth="1"/>
    <col min="3" max="3" width="5.5703125" style="2" bestFit="1" customWidth="1"/>
    <col min="4" max="4" width="5.140625" style="2" bestFit="1" customWidth="1"/>
    <col min="5" max="5" width="8.140625" style="2" bestFit="1" customWidth="1"/>
    <col min="6" max="6" width="10.42578125" style="2" bestFit="1" customWidth="1"/>
    <col min="7" max="16384" width="9" style="2"/>
  </cols>
  <sheetData>
    <row r="1" spans="1:6" x14ac:dyDescent="0.25">
      <c r="A1" s="18" t="s">
        <v>1</v>
      </c>
      <c r="B1" s="18" t="s">
        <v>2</v>
      </c>
      <c r="C1" s="18" t="s">
        <v>3</v>
      </c>
      <c r="D1" s="18" t="s">
        <v>4</v>
      </c>
      <c r="E1" s="37" t="s">
        <v>12</v>
      </c>
      <c r="F1" s="34" t="s">
        <v>40</v>
      </c>
    </row>
    <row r="2" spans="1:6" x14ac:dyDescent="0.25">
      <c r="A2" s="3">
        <f>MATCH(Input!B3, AV[Name],0)</f>
        <v>1</v>
      </c>
      <c r="B2" s="3">
        <f>MATCH(Input!C3, EAC[Name],0)</f>
        <v>2</v>
      </c>
      <c r="C2" s="3">
        <f>MATCH(Input!D3,PR[Name],0)</f>
        <v>3</v>
      </c>
      <c r="D2" s="3">
        <f>MATCH(Input!E3, UI[Name],0)</f>
        <v>2</v>
      </c>
      <c r="E2" s="3">
        <f>MATCH(Input!O3,XHB[Name],0)</f>
        <v>4</v>
      </c>
      <c r="F2" s="35">
        <f>Input!T3</f>
        <v>7.5</v>
      </c>
    </row>
    <row r="3" spans="1:6" x14ac:dyDescent="0.25">
      <c r="A3" s="3">
        <f>MATCH(Input!B4, AV[Name],0)</f>
        <v>1</v>
      </c>
      <c r="B3" s="3">
        <f>MATCH(Input!C4, EAC[Name],0)</f>
        <v>3</v>
      </c>
      <c r="C3" s="3">
        <f>MATCH(Input!D4,PR[Name],0)</f>
        <v>1</v>
      </c>
      <c r="D3" s="3">
        <f>MATCH(Input!E4, UI[Name],0)</f>
        <v>2</v>
      </c>
      <c r="E3" s="3">
        <f>MATCH(Input!O4,XHB[Name],0)</f>
        <v>2</v>
      </c>
      <c r="F3" s="35">
        <f>Input!T4</f>
        <v>6</v>
      </c>
    </row>
    <row r="4" spans="1:6" x14ac:dyDescent="0.25">
      <c r="A4" s="3">
        <f>MATCH(Input!B5, AV[Name],0)</f>
        <v>3</v>
      </c>
      <c r="B4" s="3">
        <f>MATCH(Input!C5, EAC[Name],0)</f>
        <v>1</v>
      </c>
      <c r="C4" s="3">
        <f>MATCH(Input!D5,PR[Name],0)</f>
        <v>3</v>
      </c>
      <c r="D4" s="3">
        <f>MATCH(Input!E5, UI[Name],0)</f>
        <v>2</v>
      </c>
      <c r="E4" s="3">
        <f>MATCH(Input!O5,XHB[Name],0)</f>
        <v>2</v>
      </c>
      <c r="F4" s="35">
        <f>Input!T5</f>
        <v>3.8</v>
      </c>
    </row>
    <row r="5" spans="1:6" x14ac:dyDescent="0.25">
      <c r="A5" s="3">
        <f>MATCH(Input!B6, AV[Name],0)</f>
        <v>4</v>
      </c>
      <c r="B5" s="3">
        <f>MATCH(Input!C6, EAC[Name],0)</f>
        <v>3</v>
      </c>
      <c r="C5" s="3">
        <f>MATCH(Input!D6,PR[Name],0)</f>
        <v>2</v>
      </c>
      <c r="D5" s="3">
        <f>MATCH(Input!E6, UI[Name],0)</f>
        <v>1</v>
      </c>
      <c r="E5" s="3">
        <f>MATCH(Input!O6,XHB[Name],0)</f>
        <v>1</v>
      </c>
      <c r="F5" s="35">
        <f>Input!T6</f>
        <v>0</v>
      </c>
    </row>
    <row r="6" spans="1:6" x14ac:dyDescent="0.25">
      <c r="A6" s="3">
        <f>MATCH(Input!B7, AV[Name],0)</f>
        <v>2</v>
      </c>
      <c r="B6" s="3">
        <f>MATCH(Input!C7, EAC[Name],0)</f>
        <v>2</v>
      </c>
      <c r="C6" s="3">
        <f>MATCH(Input!D7,PR[Name],0)</f>
        <v>1</v>
      </c>
      <c r="D6" s="3">
        <f>MATCH(Input!E7, UI[Name],0)</f>
        <v>2</v>
      </c>
      <c r="E6" s="3">
        <f>MATCH(Input!O7,XHB[Name],0)</f>
        <v>3</v>
      </c>
      <c r="F6" s="35">
        <f>Input!T7</f>
        <v>8.1999999999999993</v>
      </c>
    </row>
    <row r="7" spans="1:6" x14ac:dyDescent="0.25">
      <c r="A7" s="3">
        <f>MATCH(Input!B8, AV[Name],0)</f>
        <v>4</v>
      </c>
      <c r="B7" s="3">
        <f>MATCH(Input!C8, EAC[Name],0)</f>
        <v>6</v>
      </c>
      <c r="C7" s="3">
        <f>MATCH(Input!D8,PR[Name],0)</f>
        <v>3</v>
      </c>
      <c r="D7" s="3">
        <f>MATCH(Input!E8, UI[Name],0)</f>
        <v>2</v>
      </c>
      <c r="E7" s="3">
        <f>MATCH(Input!O8,XHB[Name],0)</f>
        <v>2</v>
      </c>
      <c r="F7" s="35">
        <f>Input!T8</f>
        <v>0.3</v>
      </c>
    </row>
    <row r="8" spans="1:6" x14ac:dyDescent="0.25">
      <c r="A8" s="3">
        <f>MATCH(Input!B9, AV[Name],0)</f>
        <v>4</v>
      </c>
      <c r="B8" s="3">
        <f>MATCH(Input!C9, EAC[Name],0)</f>
        <v>3</v>
      </c>
      <c r="C8" s="3">
        <f>MATCH(Input!D9,PR[Name],0)</f>
        <v>1</v>
      </c>
      <c r="D8" s="3">
        <f>MATCH(Input!E9, UI[Name],0)</f>
        <v>1</v>
      </c>
      <c r="E8" s="3">
        <f>MATCH(Input!O9,XHB[Name],0)</f>
        <v>3</v>
      </c>
      <c r="F8" s="35">
        <f>Input!T9</f>
        <v>6.2</v>
      </c>
    </row>
    <row r="9" spans="1:6" x14ac:dyDescent="0.25">
      <c r="A9" s="3">
        <f>MATCH(Input!B10, AV[Name],0)</f>
        <v>4</v>
      </c>
      <c r="B9" s="3">
        <f>MATCH(Input!C10, EAC[Name],0)</f>
        <v>6</v>
      </c>
      <c r="C9" s="3">
        <f>MATCH(Input!D10,PR[Name],0)</f>
        <v>2</v>
      </c>
      <c r="D9" s="3">
        <f>MATCH(Input!E10, UI[Name],0)</f>
        <v>2</v>
      </c>
      <c r="E9" s="3">
        <f>MATCH(Input!O10,XHB[Name],0)</f>
        <v>4</v>
      </c>
      <c r="F9" s="35">
        <f>Input!T10</f>
        <v>0.8</v>
      </c>
    </row>
    <row r="10" spans="1:6" x14ac:dyDescent="0.25">
      <c r="A10" s="3">
        <f>MATCH(Input!B11, AV[Name],0)</f>
        <v>1</v>
      </c>
      <c r="B10" s="3">
        <f>MATCH(Input!C11, EAC[Name],0)</f>
        <v>2</v>
      </c>
      <c r="C10" s="3">
        <f>MATCH(Input!D11,PR[Name],0)</f>
        <v>3</v>
      </c>
      <c r="D10" s="3">
        <f>MATCH(Input!E11, UI[Name],0)</f>
        <v>1</v>
      </c>
      <c r="E10" s="3">
        <f>MATCH(Input!O11,XHB[Name],0)</f>
        <v>1</v>
      </c>
      <c r="F10" s="35">
        <f>Input!T11</f>
        <v>0</v>
      </c>
    </row>
    <row r="11" spans="1:6" x14ac:dyDescent="0.25">
      <c r="A11" s="3">
        <f>MATCH(Input!B12, AV[Name],0)</f>
        <v>1</v>
      </c>
      <c r="B11" s="3">
        <f>MATCH(Input!C12, EAC[Name],0)</f>
        <v>1</v>
      </c>
      <c r="C11" s="3">
        <f>MATCH(Input!D12,PR[Name],0)</f>
        <v>1</v>
      </c>
      <c r="D11" s="3">
        <f>MATCH(Input!E12, UI[Name],0)</f>
        <v>1</v>
      </c>
      <c r="E11" s="3">
        <f>MATCH(Input!O12,XHB[Name],0)</f>
        <v>1</v>
      </c>
      <c r="F11" s="35">
        <f>Input!T12</f>
        <v>0</v>
      </c>
    </row>
    <row r="12" spans="1:6" x14ac:dyDescent="0.25">
      <c r="A12" s="3">
        <f>MATCH(Input!B13, AV[Name],0)</f>
        <v>4</v>
      </c>
      <c r="B12" s="3">
        <f>MATCH(Input!C13, EAC[Name],0)</f>
        <v>3</v>
      </c>
      <c r="C12" s="3">
        <f>MATCH(Input!D13,PR[Name],0)</f>
        <v>2</v>
      </c>
      <c r="D12" s="3">
        <f>MATCH(Input!E13, UI[Name],0)</f>
        <v>2</v>
      </c>
      <c r="E12" s="3">
        <f>MATCH(Input!O13,XHB[Name],0)</f>
        <v>4</v>
      </c>
      <c r="F12" s="35">
        <f>Input!T13</f>
        <v>4.4000000000000004</v>
      </c>
    </row>
    <row r="13" spans="1:6" x14ac:dyDescent="0.25">
      <c r="A13" s="3">
        <f>MATCH(Input!B14, AV[Name],0)</f>
        <v>3</v>
      </c>
      <c r="B13" s="3">
        <f>MATCH(Input!C14, EAC[Name],0)</f>
        <v>4</v>
      </c>
      <c r="C13" s="3">
        <f>MATCH(Input!D14,PR[Name],0)</f>
        <v>1</v>
      </c>
      <c r="D13" s="3">
        <f>MATCH(Input!E14, UI[Name],0)</f>
        <v>1</v>
      </c>
      <c r="E13" s="3">
        <f>MATCH(Input!O14,XHB[Name],0)</f>
        <v>3</v>
      </c>
      <c r="F13" s="35">
        <f>Input!T14</f>
        <v>5.9</v>
      </c>
    </row>
    <row r="14" spans="1:6" x14ac:dyDescent="0.25">
      <c r="A14" s="3">
        <f>MATCH(Input!B15, AV[Name],0)</f>
        <v>4</v>
      </c>
      <c r="B14" s="3">
        <f>MATCH(Input!C15, EAC[Name],0)</f>
        <v>4</v>
      </c>
      <c r="C14" s="3">
        <f>MATCH(Input!D15,PR[Name],0)</f>
        <v>1</v>
      </c>
      <c r="D14" s="3">
        <f>MATCH(Input!E15, UI[Name],0)</f>
        <v>2</v>
      </c>
      <c r="E14" s="3">
        <f>MATCH(Input!O15,XHB[Name],0)</f>
        <v>3</v>
      </c>
      <c r="F14" s="35">
        <f>Input!T15</f>
        <v>3.8</v>
      </c>
    </row>
    <row r="15" spans="1:6" x14ac:dyDescent="0.25">
      <c r="A15" s="3">
        <f>MATCH(Input!B16, AV[Name],0)</f>
        <v>4</v>
      </c>
      <c r="B15" s="3">
        <f>MATCH(Input!C16, EAC[Name],0)</f>
        <v>2</v>
      </c>
      <c r="C15" s="3">
        <f>MATCH(Input!D16,PR[Name],0)</f>
        <v>2</v>
      </c>
      <c r="D15" s="3">
        <f>MATCH(Input!E16, UI[Name],0)</f>
        <v>1</v>
      </c>
      <c r="E15" s="3">
        <f>MATCH(Input!O16,XHB[Name],0)</f>
        <v>4</v>
      </c>
      <c r="F15" s="35">
        <f>Input!T16</f>
        <v>7.3</v>
      </c>
    </row>
    <row r="16" spans="1:6" x14ac:dyDescent="0.25">
      <c r="A16" s="3">
        <f>MATCH(Input!B17, AV[Name],0)</f>
        <v>1</v>
      </c>
      <c r="B16" s="3">
        <f>MATCH(Input!C17, EAC[Name],0)</f>
        <v>4</v>
      </c>
      <c r="C16" s="3">
        <f>MATCH(Input!D17,PR[Name],0)</f>
        <v>2</v>
      </c>
      <c r="D16" s="3">
        <f>MATCH(Input!E17, UI[Name],0)</f>
        <v>2</v>
      </c>
      <c r="E16" s="3">
        <f>MATCH(Input!O17,XHB[Name],0)</f>
        <v>1</v>
      </c>
      <c r="F16" s="35">
        <f>Input!T17</f>
        <v>0</v>
      </c>
    </row>
    <row r="17" spans="1:6" x14ac:dyDescent="0.25">
      <c r="A17" s="3">
        <f>MATCH(Input!B18, AV[Name],0)</f>
        <v>1</v>
      </c>
      <c r="B17" s="3">
        <f>MATCH(Input!C18, EAC[Name],0)</f>
        <v>1</v>
      </c>
      <c r="C17" s="3">
        <f>MATCH(Input!D18,PR[Name],0)</f>
        <v>3</v>
      </c>
      <c r="D17" s="3">
        <f>MATCH(Input!E18, UI[Name],0)</f>
        <v>1</v>
      </c>
      <c r="E17" s="3">
        <f>MATCH(Input!O18,XHB[Name],0)</f>
        <v>1</v>
      </c>
      <c r="F17" s="35">
        <f>Input!T18</f>
        <v>0</v>
      </c>
    </row>
    <row r="18" spans="1:6" x14ac:dyDescent="0.25">
      <c r="A18" s="3">
        <f>MATCH(Input!B19, AV[Name],0)</f>
        <v>2</v>
      </c>
      <c r="B18" s="3">
        <f>MATCH(Input!C19, EAC[Name],0)</f>
        <v>1</v>
      </c>
      <c r="C18" s="3">
        <f>MATCH(Input!D19,PR[Name],0)</f>
        <v>1</v>
      </c>
      <c r="D18" s="3">
        <f>MATCH(Input!E19, UI[Name],0)</f>
        <v>1</v>
      </c>
      <c r="E18" s="3">
        <f>MATCH(Input!O19,XHB[Name],0)</f>
        <v>2</v>
      </c>
      <c r="F18" s="35">
        <f>Input!T19</f>
        <v>9.1</v>
      </c>
    </row>
    <row r="19" spans="1:6" x14ac:dyDescent="0.25">
      <c r="A19" s="3">
        <f>MATCH(Input!B20, AV[Name],0)</f>
        <v>1</v>
      </c>
      <c r="B19" s="3">
        <f>MATCH(Input!C20, EAC[Name],0)</f>
        <v>1</v>
      </c>
      <c r="C19" s="3">
        <f>MATCH(Input!D20,PR[Name],0)</f>
        <v>3</v>
      </c>
      <c r="D19" s="3">
        <f>MATCH(Input!E20, UI[Name],0)</f>
        <v>1</v>
      </c>
      <c r="E19" s="3">
        <f>MATCH(Input!O20,XHB[Name],0)</f>
        <v>1</v>
      </c>
      <c r="F19" s="35">
        <f>Input!T20</f>
        <v>0</v>
      </c>
    </row>
    <row r="20" spans="1:6" x14ac:dyDescent="0.25">
      <c r="A20" s="3">
        <f>MATCH(Input!B21, AV[Name],0)</f>
        <v>2</v>
      </c>
      <c r="B20" s="3">
        <f>MATCH(Input!C21, EAC[Name],0)</f>
        <v>2</v>
      </c>
      <c r="C20" s="3">
        <f>MATCH(Input!D21,PR[Name],0)</f>
        <v>3</v>
      </c>
      <c r="D20" s="3">
        <f>MATCH(Input!E21, UI[Name],0)</f>
        <v>2</v>
      </c>
      <c r="E20" s="3">
        <f>MATCH(Input!O21,XHB[Name],0)</f>
        <v>3</v>
      </c>
      <c r="F20" s="35">
        <f>Input!T21</f>
        <v>6</v>
      </c>
    </row>
    <row r="21" spans="1:6" x14ac:dyDescent="0.25">
      <c r="A21" s="3">
        <f>MATCH(Input!B22, AV[Name],0)</f>
        <v>1</v>
      </c>
      <c r="B21" s="3">
        <f>MATCH(Input!C22, EAC[Name],0)</f>
        <v>3</v>
      </c>
      <c r="C21" s="3">
        <f>MATCH(Input!D22,PR[Name],0)</f>
        <v>1</v>
      </c>
      <c r="D21" s="3">
        <f>MATCH(Input!E22, UI[Name],0)</f>
        <v>1</v>
      </c>
      <c r="E21" s="3">
        <f>MATCH(Input!O22,XHB[Name],0)</f>
        <v>1</v>
      </c>
      <c r="F21" s="35">
        <f>Input!T22</f>
        <v>0</v>
      </c>
    </row>
    <row r="22" spans="1:6" x14ac:dyDescent="0.25">
      <c r="A22" s="3">
        <f>MATCH(Input!B23, AV[Name],0)</f>
        <v>4</v>
      </c>
      <c r="B22" s="3">
        <f>MATCH(Input!C23, EAC[Name],0)</f>
        <v>1</v>
      </c>
      <c r="C22" s="3">
        <f>MATCH(Input!D23,PR[Name],0)</f>
        <v>2</v>
      </c>
      <c r="D22" s="3">
        <f>MATCH(Input!E23, UI[Name],0)</f>
        <v>2</v>
      </c>
      <c r="E22" s="3">
        <f>MATCH(Input!O23,XHB[Name],0)</f>
        <v>2</v>
      </c>
      <c r="F22" s="35">
        <f>Input!T23</f>
        <v>4.2</v>
      </c>
    </row>
    <row r="23" spans="1:6" x14ac:dyDescent="0.25">
      <c r="A23" s="3">
        <f>MATCH(Input!B24, AV[Name],0)</f>
        <v>2</v>
      </c>
      <c r="B23" s="3">
        <f>MATCH(Input!C24, EAC[Name],0)</f>
        <v>2</v>
      </c>
      <c r="C23" s="3">
        <f>MATCH(Input!D24,PR[Name],0)</f>
        <v>1</v>
      </c>
      <c r="D23" s="3">
        <f>MATCH(Input!E24, UI[Name],0)</f>
        <v>1</v>
      </c>
      <c r="E23" s="3">
        <f>MATCH(Input!O24,XHB[Name],0)</f>
        <v>2</v>
      </c>
      <c r="F23" s="35">
        <f>Input!T24</f>
        <v>8.3000000000000007</v>
      </c>
    </row>
    <row r="24" spans="1:6" x14ac:dyDescent="0.25">
      <c r="A24" s="3">
        <f>MATCH(Input!B25, AV[Name],0)</f>
        <v>1</v>
      </c>
      <c r="B24" s="3">
        <f>MATCH(Input!C25, EAC[Name],0)</f>
        <v>4</v>
      </c>
      <c r="C24" s="3">
        <f>MATCH(Input!D25,PR[Name],0)</f>
        <v>2</v>
      </c>
      <c r="D24" s="3">
        <f>MATCH(Input!E25, UI[Name],0)</f>
        <v>2</v>
      </c>
      <c r="E24" s="3">
        <f>MATCH(Input!O25,XHB[Name],0)</f>
        <v>1</v>
      </c>
      <c r="F24" s="35">
        <f>Input!T25</f>
        <v>0</v>
      </c>
    </row>
    <row r="25" spans="1:6" x14ac:dyDescent="0.25">
      <c r="A25" s="3">
        <f>MATCH(Input!B26, AV[Name],0)</f>
        <v>1</v>
      </c>
      <c r="B25" s="3">
        <f>MATCH(Input!C26, EAC[Name],0)</f>
        <v>1</v>
      </c>
      <c r="C25" s="3">
        <f>MATCH(Input!D26,PR[Name],0)</f>
        <v>3</v>
      </c>
      <c r="D25" s="3">
        <f>MATCH(Input!E26, UI[Name],0)</f>
        <v>1</v>
      </c>
      <c r="E25" s="3">
        <f>MATCH(Input!O26,XHB[Name],0)</f>
        <v>3</v>
      </c>
      <c r="F25" s="35">
        <f>Input!T26</f>
        <v>6.5</v>
      </c>
    </row>
    <row r="26" spans="1:6" x14ac:dyDescent="0.25">
      <c r="A26" s="3">
        <f>MATCH(Input!B27, AV[Name],0)</f>
        <v>4</v>
      </c>
      <c r="B26" s="3">
        <f>MATCH(Input!C27, EAC[Name],0)</f>
        <v>5</v>
      </c>
      <c r="C26" s="3">
        <f>MATCH(Input!D27,PR[Name],0)</f>
        <v>1</v>
      </c>
      <c r="D26" s="3">
        <f>MATCH(Input!E27, UI[Name],0)</f>
        <v>1</v>
      </c>
      <c r="E26" s="3">
        <f>MATCH(Input!O27,XHB[Name],0)</f>
        <v>3</v>
      </c>
      <c r="F26" s="35">
        <f>Input!T27</f>
        <v>2.2000000000000002</v>
      </c>
    </row>
    <row r="27" spans="1:6" x14ac:dyDescent="0.25">
      <c r="A27" s="3">
        <f>MATCH(Input!B28, AV[Name],0)</f>
        <v>2</v>
      </c>
      <c r="B27" s="3">
        <f>MATCH(Input!C28, EAC[Name],0)</f>
        <v>5</v>
      </c>
      <c r="C27" s="3">
        <f>MATCH(Input!D28,PR[Name],0)</f>
        <v>2</v>
      </c>
      <c r="D27" s="3">
        <f>MATCH(Input!E28, UI[Name],0)</f>
        <v>2</v>
      </c>
      <c r="E27" s="3">
        <f>MATCH(Input!O28,XHB[Name],0)</f>
        <v>3</v>
      </c>
      <c r="F27" s="35">
        <f>Input!T28</f>
        <v>3.3</v>
      </c>
    </row>
    <row r="28" spans="1:6" x14ac:dyDescent="0.25">
      <c r="A28" s="3">
        <f>MATCH(Input!B29, AV[Name],0)</f>
        <v>3</v>
      </c>
      <c r="B28" s="3">
        <f>MATCH(Input!C29, EAC[Name],0)</f>
        <v>2</v>
      </c>
      <c r="C28" s="3">
        <f>MATCH(Input!D29,PR[Name],0)</f>
        <v>1</v>
      </c>
      <c r="D28" s="3">
        <f>MATCH(Input!E29, UI[Name],0)</f>
        <v>2</v>
      </c>
      <c r="E28" s="3">
        <f>MATCH(Input!O29,XHB[Name],0)</f>
        <v>1</v>
      </c>
      <c r="F28" s="35">
        <f>Input!T29</f>
        <v>0</v>
      </c>
    </row>
    <row r="29" spans="1:6" x14ac:dyDescent="0.25">
      <c r="A29" s="3">
        <f>MATCH(Input!B30, AV[Name],0)</f>
        <v>2</v>
      </c>
      <c r="B29" s="3">
        <f>MATCH(Input!C30, EAC[Name],0)</f>
        <v>6</v>
      </c>
      <c r="C29" s="3">
        <f>MATCH(Input!D30,PR[Name],0)</f>
        <v>1</v>
      </c>
      <c r="D29" s="3">
        <f>MATCH(Input!E30, UI[Name],0)</f>
        <v>2</v>
      </c>
      <c r="E29" s="3">
        <f>MATCH(Input!O30,XHB[Name],0)</f>
        <v>4</v>
      </c>
      <c r="F29" s="35">
        <f>Input!T30</f>
        <v>1.7</v>
      </c>
    </row>
    <row r="30" spans="1:6" x14ac:dyDescent="0.25">
      <c r="A30" s="3">
        <f>MATCH(Input!B31, AV[Name],0)</f>
        <v>4</v>
      </c>
      <c r="B30" s="3">
        <f>MATCH(Input!C31, EAC[Name],0)</f>
        <v>6</v>
      </c>
      <c r="C30" s="3">
        <f>MATCH(Input!D31,PR[Name],0)</f>
        <v>3</v>
      </c>
      <c r="D30" s="3">
        <f>MATCH(Input!E31, UI[Name],0)</f>
        <v>2</v>
      </c>
      <c r="E30" s="3">
        <f>MATCH(Input!O31,XHB[Name],0)</f>
        <v>4</v>
      </c>
      <c r="F30" s="35">
        <f>Input!T31</f>
        <v>0.6</v>
      </c>
    </row>
    <row r="31" spans="1:6" x14ac:dyDescent="0.25">
      <c r="A31" s="3">
        <f>MATCH(Input!B32, AV[Name],0)</f>
        <v>2</v>
      </c>
      <c r="B31" s="3">
        <f>MATCH(Input!C32, EAC[Name],0)</f>
        <v>3</v>
      </c>
      <c r="C31" s="3">
        <f>MATCH(Input!D32,PR[Name],0)</f>
        <v>2</v>
      </c>
      <c r="D31" s="3">
        <f>MATCH(Input!E32, UI[Name],0)</f>
        <v>2</v>
      </c>
      <c r="E31" s="3">
        <f>MATCH(Input!O32,XHB[Name],0)</f>
        <v>4</v>
      </c>
      <c r="F31" s="35">
        <f>Input!T32</f>
        <v>7.5</v>
      </c>
    </row>
    <row r="32" spans="1:6" x14ac:dyDescent="0.25">
      <c r="A32" s="3">
        <f>MATCH(Input!B33, AV[Name],0)</f>
        <v>3</v>
      </c>
      <c r="B32" s="3">
        <f>MATCH(Input!C33, EAC[Name],0)</f>
        <v>5</v>
      </c>
      <c r="C32" s="3">
        <f>MATCH(Input!D33,PR[Name],0)</f>
        <v>3</v>
      </c>
      <c r="D32" s="3">
        <f>MATCH(Input!E33, UI[Name],0)</f>
        <v>1</v>
      </c>
      <c r="E32" s="3">
        <f>MATCH(Input!O33,XHB[Name],0)</f>
        <v>4</v>
      </c>
      <c r="F32" s="35">
        <f>Input!T33</f>
        <v>2.2999999999999998</v>
      </c>
    </row>
    <row r="33" spans="1:6" x14ac:dyDescent="0.25">
      <c r="A33" s="3">
        <f>MATCH(Input!B34, AV[Name],0)</f>
        <v>2</v>
      </c>
      <c r="B33" s="3">
        <f>MATCH(Input!C34, EAC[Name],0)</f>
        <v>2</v>
      </c>
      <c r="C33" s="3">
        <f>MATCH(Input!D34,PR[Name],0)</f>
        <v>1</v>
      </c>
      <c r="D33" s="3">
        <f>MATCH(Input!E34, UI[Name],0)</f>
        <v>1</v>
      </c>
      <c r="E33" s="3">
        <f>MATCH(Input!O34,XHB[Name],0)</f>
        <v>4</v>
      </c>
      <c r="F33" s="35">
        <f>Input!T34</f>
        <v>8.6999999999999993</v>
      </c>
    </row>
    <row r="34" spans="1:6" x14ac:dyDescent="0.25">
      <c r="A34" s="3">
        <f>MATCH(Input!B35, AV[Name],0)</f>
        <v>3</v>
      </c>
      <c r="B34" s="3">
        <f>MATCH(Input!C35, EAC[Name],0)</f>
        <v>3</v>
      </c>
      <c r="C34" s="3">
        <f>MATCH(Input!D35,PR[Name],0)</f>
        <v>3</v>
      </c>
      <c r="D34" s="3">
        <f>MATCH(Input!E35, UI[Name],0)</f>
        <v>2</v>
      </c>
      <c r="E34" s="3">
        <f>MATCH(Input!O35,XHB[Name],0)</f>
        <v>1</v>
      </c>
      <c r="F34" s="35">
        <f>Input!T35</f>
        <v>0</v>
      </c>
    </row>
    <row r="35" spans="1:6" x14ac:dyDescent="0.25">
      <c r="A35" s="3">
        <f>MATCH(Input!B36, AV[Name],0)</f>
        <v>3</v>
      </c>
      <c r="B35" s="3">
        <f>MATCH(Input!C36, EAC[Name],0)</f>
        <v>4</v>
      </c>
      <c r="C35" s="3">
        <f>MATCH(Input!D36,PR[Name],0)</f>
        <v>3</v>
      </c>
      <c r="D35" s="3">
        <f>MATCH(Input!E36, UI[Name],0)</f>
        <v>2</v>
      </c>
      <c r="E35" s="3">
        <f>MATCH(Input!O36,XHB[Name],0)</f>
        <v>2</v>
      </c>
      <c r="F35" s="35">
        <f>Input!T36</f>
        <v>1.8</v>
      </c>
    </row>
    <row r="36" spans="1:6" x14ac:dyDescent="0.25">
      <c r="A36" s="3">
        <f>MATCH(Input!B37, AV[Name],0)</f>
        <v>3</v>
      </c>
      <c r="B36" s="3">
        <f>MATCH(Input!C37, EAC[Name],0)</f>
        <v>3</v>
      </c>
      <c r="C36" s="3">
        <f>MATCH(Input!D37,PR[Name],0)</f>
        <v>1</v>
      </c>
      <c r="D36" s="3">
        <f>MATCH(Input!E37, UI[Name],0)</f>
        <v>2</v>
      </c>
      <c r="E36" s="3">
        <f>MATCH(Input!O37,XHB[Name],0)</f>
        <v>2</v>
      </c>
      <c r="F36" s="35">
        <f>Input!T37</f>
        <v>4.2</v>
      </c>
    </row>
    <row r="37" spans="1:6" x14ac:dyDescent="0.25">
      <c r="A37" s="3">
        <f>MATCH(Input!B38, AV[Name],0)</f>
        <v>3</v>
      </c>
      <c r="B37" s="3">
        <f>MATCH(Input!C38, EAC[Name],0)</f>
        <v>6</v>
      </c>
      <c r="C37" s="3">
        <f>MATCH(Input!D38,PR[Name],0)</f>
        <v>3</v>
      </c>
      <c r="D37" s="3">
        <f>MATCH(Input!E38, UI[Name],0)</f>
        <v>1</v>
      </c>
      <c r="E37" s="3">
        <f>MATCH(Input!O38,XHB[Name],0)</f>
        <v>4</v>
      </c>
      <c r="F37" s="35">
        <f>Input!T38</f>
        <v>1.2</v>
      </c>
    </row>
    <row r="38" spans="1:6" x14ac:dyDescent="0.25">
      <c r="A38" s="3">
        <f>MATCH(Input!B39, AV[Name],0)</f>
        <v>1</v>
      </c>
      <c r="B38" s="3">
        <f>MATCH(Input!C39, EAC[Name],0)</f>
        <v>5</v>
      </c>
      <c r="C38" s="3">
        <f>MATCH(Input!D39,PR[Name],0)</f>
        <v>3</v>
      </c>
      <c r="D38" s="3">
        <f>MATCH(Input!E39, UI[Name],0)</f>
        <v>2</v>
      </c>
      <c r="E38" s="3">
        <f>MATCH(Input!O39,XHB[Name],0)</f>
        <v>3</v>
      </c>
      <c r="F38" s="35">
        <f>Input!T39</f>
        <v>3.4</v>
      </c>
    </row>
    <row r="39" spans="1:6" x14ac:dyDescent="0.25">
      <c r="A39" s="3">
        <f>MATCH(Input!B40, AV[Name],0)</f>
        <v>1</v>
      </c>
      <c r="B39" s="3">
        <f>MATCH(Input!C40, EAC[Name],0)</f>
        <v>2</v>
      </c>
      <c r="C39" s="3">
        <f>MATCH(Input!D40,PR[Name],0)</f>
        <v>2</v>
      </c>
      <c r="D39" s="3">
        <f>MATCH(Input!E40, UI[Name],0)</f>
        <v>1</v>
      </c>
      <c r="E39" s="3">
        <f>MATCH(Input!O40,XHB[Name],0)</f>
        <v>3</v>
      </c>
      <c r="F39" s="35">
        <f>Input!T40</f>
        <v>7</v>
      </c>
    </row>
    <row r="40" spans="1:6" x14ac:dyDescent="0.25">
      <c r="A40" s="3">
        <f>MATCH(Input!B41, AV[Name],0)</f>
        <v>2</v>
      </c>
      <c r="B40" s="3">
        <f>MATCH(Input!C41, EAC[Name],0)</f>
        <v>4</v>
      </c>
      <c r="C40" s="3">
        <f>MATCH(Input!D41,PR[Name],0)</f>
        <v>3</v>
      </c>
      <c r="D40" s="3">
        <f>MATCH(Input!E41, UI[Name],0)</f>
        <v>1</v>
      </c>
      <c r="E40" s="3">
        <f>MATCH(Input!O41,XHB[Name],0)</f>
        <v>2</v>
      </c>
      <c r="F40" s="35">
        <f>Input!T41</f>
        <v>3.9</v>
      </c>
    </row>
    <row r="41" spans="1:6" x14ac:dyDescent="0.25">
      <c r="A41" s="3">
        <f>MATCH(Input!B42, AV[Name],0)</f>
        <v>4</v>
      </c>
      <c r="B41" s="3">
        <f>MATCH(Input!C42, EAC[Name],0)</f>
        <v>2</v>
      </c>
      <c r="C41" s="3">
        <f>MATCH(Input!D42,PR[Name],0)</f>
        <v>2</v>
      </c>
      <c r="D41" s="3">
        <f>MATCH(Input!E42, UI[Name],0)</f>
        <v>2</v>
      </c>
      <c r="E41" s="3">
        <f>MATCH(Input!O42,XHB[Name],0)</f>
        <v>4</v>
      </c>
      <c r="F41" s="35">
        <f>Input!T42</f>
        <v>7.2</v>
      </c>
    </row>
    <row r="42" spans="1:6" x14ac:dyDescent="0.25">
      <c r="A42" s="3">
        <f>MATCH(Input!B43, AV[Name],0)</f>
        <v>2</v>
      </c>
      <c r="B42" s="3">
        <f>MATCH(Input!C43, EAC[Name],0)</f>
        <v>6</v>
      </c>
      <c r="C42" s="3">
        <f>MATCH(Input!D43,PR[Name],0)</f>
        <v>2</v>
      </c>
      <c r="D42" s="3">
        <f>MATCH(Input!E43, UI[Name],0)</f>
        <v>1</v>
      </c>
      <c r="E42" s="3">
        <f>MATCH(Input!O43,XHB[Name],0)</f>
        <v>3</v>
      </c>
      <c r="F42" s="35">
        <f>Input!T43</f>
        <v>1.7</v>
      </c>
    </row>
    <row r="43" spans="1:6" x14ac:dyDescent="0.25">
      <c r="A43" s="3">
        <f>MATCH(Input!B44, AV[Name],0)</f>
        <v>3</v>
      </c>
      <c r="B43" s="3">
        <f>MATCH(Input!C44, EAC[Name],0)</f>
        <v>3</v>
      </c>
      <c r="C43" s="3">
        <f>MATCH(Input!D44,PR[Name],0)</f>
        <v>1</v>
      </c>
      <c r="D43" s="3">
        <f>MATCH(Input!E44, UI[Name],0)</f>
        <v>1</v>
      </c>
      <c r="E43" s="3">
        <f>MATCH(Input!O44,XHB[Name],0)</f>
        <v>2</v>
      </c>
      <c r="F43" s="35">
        <f>Input!T44</f>
        <v>4.7</v>
      </c>
    </row>
    <row r="44" spans="1:6" x14ac:dyDescent="0.25">
      <c r="A44" s="3">
        <f>MATCH(Input!B45, AV[Name],0)</f>
        <v>3</v>
      </c>
      <c r="B44" s="3">
        <f>MATCH(Input!C45, EAC[Name],0)</f>
        <v>3</v>
      </c>
      <c r="C44" s="3">
        <f>MATCH(Input!D45,PR[Name],0)</f>
        <v>3</v>
      </c>
      <c r="D44" s="3">
        <f>MATCH(Input!E45, UI[Name],0)</f>
        <v>2</v>
      </c>
      <c r="E44" s="3">
        <f>MATCH(Input!O45,XHB[Name],0)</f>
        <v>2</v>
      </c>
      <c r="F44" s="35">
        <f>Input!T45</f>
        <v>3</v>
      </c>
    </row>
    <row r="45" spans="1:6" x14ac:dyDescent="0.25">
      <c r="A45" s="3">
        <f>MATCH(Input!B46, AV[Name],0)</f>
        <v>1</v>
      </c>
      <c r="B45" s="3">
        <f>MATCH(Input!C46, EAC[Name],0)</f>
        <v>3</v>
      </c>
      <c r="C45" s="3">
        <f>MATCH(Input!D46,PR[Name],0)</f>
        <v>1</v>
      </c>
      <c r="D45" s="3">
        <f>MATCH(Input!E46, UI[Name],0)</f>
        <v>1</v>
      </c>
      <c r="E45" s="3">
        <f>MATCH(Input!O46,XHB[Name],0)</f>
        <v>3</v>
      </c>
      <c r="F45" s="35">
        <f>Input!T46</f>
        <v>7.4</v>
      </c>
    </row>
    <row r="46" spans="1:6" x14ac:dyDescent="0.25">
      <c r="A46" s="3">
        <f>MATCH(Input!B47, AV[Name],0)</f>
        <v>1</v>
      </c>
      <c r="B46" s="3">
        <f>MATCH(Input!C47, EAC[Name],0)</f>
        <v>2</v>
      </c>
      <c r="C46" s="3">
        <f>MATCH(Input!D47,PR[Name],0)</f>
        <v>2</v>
      </c>
      <c r="D46" s="3">
        <f>MATCH(Input!E47, UI[Name],0)</f>
        <v>1</v>
      </c>
      <c r="E46" s="3">
        <f>MATCH(Input!O47,XHB[Name],0)</f>
        <v>4</v>
      </c>
      <c r="F46" s="35">
        <f>Input!T47</f>
        <v>7.5</v>
      </c>
    </row>
    <row r="47" spans="1:6" x14ac:dyDescent="0.25">
      <c r="A47" s="3">
        <f>MATCH(Input!B48, AV[Name],0)</f>
        <v>2</v>
      </c>
      <c r="B47" s="3">
        <f>MATCH(Input!C48, EAC[Name],0)</f>
        <v>1</v>
      </c>
      <c r="C47" s="3">
        <f>MATCH(Input!D48,PR[Name],0)</f>
        <v>3</v>
      </c>
      <c r="D47" s="3">
        <f>MATCH(Input!E48, UI[Name],0)</f>
        <v>1</v>
      </c>
      <c r="E47" s="3">
        <f>MATCH(Input!O48,XHB[Name],0)</f>
        <v>2</v>
      </c>
      <c r="F47" s="35">
        <f>Input!T48</f>
        <v>4.5</v>
      </c>
    </row>
    <row r="48" spans="1:6" x14ac:dyDescent="0.25">
      <c r="A48" s="3">
        <f>MATCH(Input!B49, AV[Name],0)</f>
        <v>2</v>
      </c>
      <c r="B48" s="3">
        <f>MATCH(Input!C49, EAC[Name],0)</f>
        <v>3</v>
      </c>
      <c r="C48" s="3">
        <f>MATCH(Input!D49,PR[Name],0)</f>
        <v>2</v>
      </c>
      <c r="D48" s="3">
        <f>MATCH(Input!E49, UI[Name],0)</f>
        <v>2</v>
      </c>
      <c r="E48" s="3">
        <f>MATCH(Input!O49,XHB[Name],0)</f>
        <v>3</v>
      </c>
      <c r="F48" s="35">
        <f>Input!T49</f>
        <v>6.1</v>
      </c>
    </row>
    <row r="49" spans="1:6" x14ac:dyDescent="0.25">
      <c r="A49" s="3">
        <f>MATCH(Input!B50, AV[Name],0)</f>
        <v>2</v>
      </c>
      <c r="B49" s="3">
        <f>MATCH(Input!C50, EAC[Name],0)</f>
        <v>5</v>
      </c>
      <c r="C49" s="3">
        <f>MATCH(Input!D50,PR[Name],0)</f>
        <v>2</v>
      </c>
      <c r="D49" s="3">
        <f>MATCH(Input!E50, UI[Name],0)</f>
        <v>1</v>
      </c>
      <c r="E49" s="3">
        <f>MATCH(Input!O50,XHB[Name],0)</f>
        <v>1</v>
      </c>
      <c r="F49" s="35">
        <f>Input!T50</f>
        <v>0</v>
      </c>
    </row>
    <row r="50" spans="1:6" x14ac:dyDescent="0.25">
      <c r="A50" s="3">
        <f>MATCH(Input!B51, AV[Name],0)</f>
        <v>1</v>
      </c>
      <c r="B50" s="3">
        <f>MATCH(Input!C51, EAC[Name],0)</f>
        <v>4</v>
      </c>
      <c r="C50" s="3">
        <f>MATCH(Input!D51,PR[Name],0)</f>
        <v>1</v>
      </c>
      <c r="D50" s="3">
        <f>MATCH(Input!E51, UI[Name],0)</f>
        <v>1</v>
      </c>
      <c r="E50" s="3">
        <f>MATCH(Input!O51,XHB[Name],0)</f>
        <v>4</v>
      </c>
      <c r="F50" s="35">
        <f>Input!T51</f>
        <v>7</v>
      </c>
    </row>
    <row r="51" spans="1:6" x14ac:dyDescent="0.25">
      <c r="A51" s="3">
        <f>MATCH(Input!B52, AV[Name],0)</f>
        <v>4</v>
      </c>
      <c r="B51" s="3">
        <f>MATCH(Input!C52, EAC[Name],0)</f>
        <v>6</v>
      </c>
      <c r="C51" s="3">
        <f>MATCH(Input!D52,PR[Name],0)</f>
        <v>3</v>
      </c>
      <c r="D51" s="3">
        <f>MATCH(Input!E52, UI[Name],0)</f>
        <v>2</v>
      </c>
      <c r="E51" s="3">
        <f>MATCH(Input!O52,XHB[Name],0)</f>
        <v>3</v>
      </c>
      <c r="F51" s="35">
        <f>Input!T52</f>
        <v>0.5</v>
      </c>
    </row>
    <row r="52" spans="1:6" x14ac:dyDescent="0.25">
      <c r="A52" s="3">
        <f>MATCH(Input!B53, AV[Name],0)</f>
        <v>3</v>
      </c>
      <c r="B52" s="3">
        <f>MATCH(Input!C53, EAC[Name],0)</f>
        <v>2</v>
      </c>
      <c r="C52" s="3">
        <f>MATCH(Input!D53,PR[Name],0)</f>
        <v>2</v>
      </c>
      <c r="D52" s="3">
        <f>MATCH(Input!E53, UI[Name],0)</f>
        <v>2</v>
      </c>
      <c r="E52" s="3">
        <f>MATCH(Input!O53,XHB[Name],0)</f>
        <v>1</v>
      </c>
      <c r="F52" s="35">
        <f>Input!T53</f>
        <v>0</v>
      </c>
    </row>
    <row r="53" spans="1:6" x14ac:dyDescent="0.25">
      <c r="A53" s="3">
        <f>MATCH(Input!B54, AV[Name],0)</f>
        <v>1</v>
      </c>
      <c r="B53" s="3">
        <f>MATCH(Input!C54, EAC[Name],0)</f>
        <v>6</v>
      </c>
      <c r="C53" s="3">
        <f>MATCH(Input!D54,PR[Name],0)</f>
        <v>2</v>
      </c>
      <c r="D53" s="3">
        <f>MATCH(Input!E54, UI[Name],0)</f>
        <v>2</v>
      </c>
      <c r="E53" s="3">
        <f>MATCH(Input!O54,XHB[Name],0)</f>
        <v>1</v>
      </c>
      <c r="F53" s="35">
        <f>Input!T54</f>
        <v>0</v>
      </c>
    </row>
    <row r="54" spans="1:6" x14ac:dyDescent="0.25">
      <c r="A54" s="3">
        <f>MATCH(Input!B55, AV[Name],0)</f>
        <v>4</v>
      </c>
      <c r="B54" s="3">
        <f>MATCH(Input!C55, EAC[Name],0)</f>
        <v>4</v>
      </c>
      <c r="C54" s="3">
        <f>MATCH(Input!D55,PR[Name],0)</f>
        <v>2</v>
      </c>
      <c r="D54" s="3">
        <f>MATCH(Input!E55, UI[Name],0)</f>
        <v>1</v>
      </c>
      <c r="E54" s="3">
        <f>MATCH(Input!O55,XHB[Name],0)</f>
        <v>4</v>
      </c>
      <c r="F54" s="35">
        <f>Input!T55</f>
        <v>4.2</v>
      </c>
    </row>
    <row r="55" spans="1:6" x14ac:dyDescent="0.25">
      <c r="A55" s="3">
        <f>MATCH(Input!B56, AV[Name],0)</f>
        <v>4</v>
      </c>
      <c r="B55" s="3">
        <f>MATCH(Input!C56, EAC[Name],0)</f>
        <v>3</v>
      </c>
      <c r="C55" s="3">
        <f>MATCH(Input!D56,PR[Name],0)</f>
        <v>3</v>
      </c>
      <c r="D55" s="3">
        <f>MATCH(Input!E56, UI[Name],0)</f>
        <v>1</v>
      </c>
      <c r="E55" s="3">
        <f>MATCH(Input!O56,XHB[Name],0)</f>
        <v>3</v>
      </c>
      <c r="F55" s="35">
        <f>Input!T56</f>
        <v>4</v>
      </c>
    </row>
    <row r="56" spans="1:6" x14ac:dyDescent="0.25">
      <c r="A56" s="3">
        <f>MATCH(Input!B57, AV[Name],0)</f>
        <v>1</v>
      </c>
      <c r="B56" s="3">
        <f>MATCH(Input!C57, EAC[Name],0)</f>
        <v>5</v>
      </c>
      <c r="C56" s="3">
        <f>MATCH(Input!D57,PR[Name],0)</f>
        <v>1</v>
      </c>
      <c r="D56" s="3">
        <f>MATCH(Input!E57, UI[Name],0)</f>
        <v>2</v>
      </c>
      <c r="E56" s="3">
        <f>MATCH(Input!O57,XHB[Name],0)</f>
        <v>1</v>
      </c>
      <c r="F56" s="35">
        <f>Input!T57</f>
        <v>0</v>
      </c>
    </row>
    <row r="57" spans="1:6" x14ac:dyDescent="0.25">
      <c r="A57" s="3">
        <f>MATCH(Input!B58, AV[Name],0)</f>
        <v>4</v>
      </c>
      <c r="B57" s="3">
        <f>MATCH(Input!C58, EAC[Name],0)</f>
        <v>6</v>
      </c>
      <c r="C57" s="3">
        <f>MATCH(Input!D58,PR[Name],0)</f>
        <v>1</v>
      </c>
      <c r="D57" s="3">
        <f>MATCH(Input!E58, UI[Name],0)</f>
        <v>2</v>
      </c>
      <c r="E57" s="3">
        <f>MATCH(Input!O58,XHB[Name],0)</f>
        <v>1</v>
      </c>
      <c r="F57" s="35">
        <f>Input!T58</f>
        <v>0</v>
      </c>
    </row>
    <row r="58" spans="1:6" x14ac:dyDescent="0.25">
      <c r="A58" s="3">
        <f>MATCH(Input!B59, AV[Name],0)</f>
        <v>4</v>
      </c>
      <c r="B58" s="3">
        <f>MATCH(Input!C59, EAC[Name],0)</f>
        <v>5</v>
      </c>
      <c r="C58" s="3">
        <f>MATCH(Input!D59,PR[Name],0)</f>
        <v>1</v>
      </c>
      <c r="D58" s="3">
        <f>MATCH(Input!E59, UI[Name],0)</f>
        <v>2</v>
      </c>
      <c r="E58" s="3">
        <f>MATCH(Input!O59,XHB[Name],0)</f>
        <v>2</v>
      </c>
      <c r="F58" s="35">
        <f>Input!T59</f>
        <v>1.8</v>
      </c>
    </row>
    <row r="59" spans="1:6" x14ac:dyDescent="0.25">
      <c r="A59" s="3">
        <f>MATCH(Input!B60, AV[Name],0)</f>
        <v>2</v>
      </c>
      <c r="B59" s="3">
        <f>MATCH(Input!C60, EAC[Name],0)</f>
        <v>3</v>
      </c>
      <c r="C59" s="3">
        <f>MATCH(Input!D60,PR[Name],0)</f>
        <v>2</v>
      </c>
      <c r="D59" s="3">
        <f>MATCH(Input!E60, UI[Name],0)</f>
        <v>1</v>
      </c>
      <c r="E59" s="3">
        <f>MATCH(Input!O60,XHB[Name],0)</f>
        <v>2</v>
      </c>
      <c r="F59" s="35">
        <f>Input!T60</f>
        <v>4.8</v>
      </c>
    </row>
    <row r="60" spans="1:6" x14ac:dyDescent="0.25">
      <c r="A60" s="3">
        <f>MATCH(Input!B61, AV[Name],0)</f>
        <v>3</v>
      </c>
      <c r="B60" s="3">
        <f>MATCH(Input!C61, EAC[Name],0)</f>
        <v>1</v>
      </c>
      <c r="C60" s="3">
        <f>MATCH(Input!D61,PR[Name],0)</f>
        <v>3</v>
      </c>
      <c r="D60" s="3">
        <f>MATCH(Input!E61, UI[Name],0)</f>
        <v>2</v>
      </c>
      <c r="E60" s="3">
        <f>MATCH(Input!O61,XHB[Name],0)</f>
        <v>2</v>
      </c>
      <c r="F60" s="35">
        <f>Input!T61</f>
        <v>3.8</v>
      </c>
    </row>
    <row r="61" spans="1:6" x14ac:dyDescent="0.25">
      <c r="A61" s="3">
        <f>MATCH(Input!B62, AV[Name],0)</f>
        <v>3</v>
      </c>
      <c r="B61" s="3">
        <f>MATCH(Input!C62, EAC[Name],0)</f>
        <v>1</v>
      </c>
      <c r="C61" s="3">
        <f>MATCH(Input!D62,PR[Name],0)</f>
        <v>3</v>
      </c>
      <c r="D61" s="3">
        <f>MATCH(Input!E62, UI[Name],0)</f>
        <v>2</v>
      </c>
      <c r="E61" s="3">
        <f>MATCH(Input!O62,XHB[Name],0)</f>
        <v>4</v>
      </c>
      <c r="F61" s="35">
        <f>Input!T62</f>
        <v>5.0999999999999996</v>
      </c>
    </row>
    <row r="62" spans="1:6" x14ac:dyDescent="0.25">
      <c r="A62" s="3">
        <f>MATCH(Input!B63, AV[Name],0)</f>
        <v>4</v>
      </c>
      <c r="B62" s="3">
        <f>MATCH(Input!C63, EAC[Name],0)</f>
        <v>6</v>
      </c>
      <c r="C62" s="3">
        <f>MATCH(Input!D63,PR[Name],0)</f>
        <v>1</v>
      </c>
      <c r="D62" s="3">
        <f>MATCH(Input!E63, UI[Name],0)</f>
        <v>2</v>
      </c>
      <c r="E62" s="3">
        <f>MATCH(Input!O63,XHB[Name],0)</f>
        <v>1</v>
      </c>
      <c r="F62" s="35">
        <f>Input!T63</f>
        <v>0</v>
      </c>
    </row>
    <row r="63" spans="1:6" x14ac:dyDescent="0.25">
      <c r="A63" s="3">
        <f>MATCH(Input!B64, AV[Name],0)</f>
        <v>3</v>
      </c>
      <c r="B63" s="3">
        <f>MATCH(Input!C64, EAC[Name],0)</f>
        <v>1</v>
      </c>
      <c r="C63" s="3">
        <f>MATCH(Input!D64,PR[Name],0)</f>
        <v>3</v>
      </c>
      <c r="D63" s="3">
        <f>MATCH(Input!E64, UI[Name],0)</f>
        <v>2</v>
      </c>
      <c r="E63" s="3">
        <f>MATCH(Input!O64,XHB[Name],0)</f>
        <v>3</v>
      </c>
      <c r="F63" s="35">
        <f>Input!T64</f>
        <v>4.5999999999999996</v>
      </c>
    </row>
    <row r="64" spans="1:6" x14ac:dyDescent="0.25">
      <c r="A64" s="3">
        <f>MATCH(Input!B65, AV[Name],0)</f>
        <v>4</v>
      </c>
      <c r="B64" s="3">
        <f>MATCH(Input!C65, EAC[Name],0)</f>
        <v>5</v>
      </c>
      <c r="C64" s="3">
        <f>MATCH(Input!D65,PR[Name],0)</f>
        <v>2</v>
      </c>
      <c r="D64" s="3">
        <f>MATCH(Input!E65, UI[Name],0)</f>
        <v>2</v>
      </c>
      <c r="E64" s="3">
        <f>MATCH(Input!O65,XHB[Name],0)</f>
        <v>4</v>
      </c>
      <c r="F64" s="35">
        <f>Input!T65</f>
        <v>1.9</v>
      </c>
    </row>
    <row r="65" spans="1:6" x14ac:dyDescent="0.25">
      <c r="A65" s="3">
        <f>MATCH(Input!B66, AV[Name],0)</f>
        <v>3</v>
      </c>
      <c r="B65" s="3">
        <f>MATCH(Input!C66, EAC[Name],0)</f>
        <v>3</v>
      </c>
      <c r="C65" s="3">
        <f>MATCH(Input!D66,PR[Name],0)</f>
        <v>1</v>
      </c>
      <c r="D65" s="3">
        <f>MATCH(Input!E66, UI[Name],0)</f>
        <v>1</v>
      </c>
      <c r="E65" s="3">
        <f>MATCH(Input!O66,XHB[Name],0)</f>
        <v>3</v>
      </c>
      <c r="F65" s="35">
        <f>Input!T66</f>
        <v>6.5</v>
      </c>
    </row>
    <row r="66" spans="1:6" x14ac:dyDescent="0.25">
      <c r="A66" s="3">
        <f>MATCH(Input!B67, AV[Name],0)</f>
        <v>3</v>
      </c>
      <c r="B66" s="3">
        <f>MATCH(Input!C67, EAC[Name],0)</f>
        <v>2</v>
      </c>
      <c r="C66" s="3">
        <f>MATCH(Input!D67,PR[Name],0)</f>
        <v>2</v>
      </c>
      <c r="D66" s="3">
        <f>MATCH(Input!E67, UI[Name],0)</f>
        <v>2</v>
      </c>
      <c r="E66" s="3">
        <f>MATCH(Input!O67,XHB[Name],0)</f>
        <v>1</v>
      </c>
      <c r="F66" s="35">
        <f>Input!T67</f>
        <v>0</v>
      </c>
    </row>
    <row r="67" spans="1:6" x14ac:dyDescent="0.25">
      <c r="A67" s="3">
        <f>MATCH(Input!B68, AV[Name],0)</f>
        <v>2</v>
      </c>
      <c r="B67" s="3">
        <f>MATCH(Input!C68, EAC[Name],0)</f>
        <v>2</v>
      </c>
      <c r="C67" s="3">
        <f>MATCH(Input!D68,PR[Name],0)</f>
        <v>2</v>
      </c>
      <c r="D67" s="3">
        <f>MATCH(Input!E68, UI[Name],0)</f>
        <v>2</v>
      </c>
      <c r="E67" s="3">
        <f>MATCH(Input!O68,XHB[Name],0)</f>
        <v>1</v>
      </c>
      <c r="F67" s="35">
        <f>Input!T68</f>
        <v>0</v>
      </c>
    </row>
    <row r="68" spans="1:6" x14ac:dyDescent="0.25">
      <c r="A68" s="3">
        <f>MATCH(Input!B69, AV[Name],0)</f>
        <v>2</v>
      </c>
      <c r="B68" s="3">
        <f>MATCH(Input!C69, EAC[Name],0)</f>
        <v>6</v>
      </c>
      <c r="C68" s="3">
        <f>MATCH(Input!D69,PR[Name],0)</f>
        <v>3</v>
      </c>
      <c r="D68" s="3">
        <f>MATCH(Input!E69, UI[Name],0)</f>
        <v>1</v>
      </c>
      <c r="E68" s="3">
        <f>MATCH(Input!O69,XHB[Name],0)</f>
        <v>4</v>
      </c>
      <c r="F68" s="35">
        <f>Input!T69</f>
        <v>1.7</v>
      </c>
    </row>
    <row r="69" spans="1:6" x14ac:dyDescent="0.25">
      <c r="A69" s="3">
        <f>MATCH(Input!B70, AV[Name],0)</f>
        <v>4</v>
      </c>
      <c r="B69" s="3">
        <f>MATCH(Input!C70, EAC[Name],0)</f>
        <v>1</v>
      </c>
      <c r="C69" s="3">
        <f>MATCH(Input!D70,PR[Name],0)</f>
        <v>3</v>
      </c>
      <c r="D69" s="3">
        <f>MATCH(Input!E70, UI[Name],0)</f>
        <v>1</v>
      </c>
      <c r="E69" s="3">
        <f>MATCH(Input!O70,XHB[Name],0)</f>
        <v>2</v>
      </c>
      <c r="F69" s="35">
        <f>Input!T70</f>
        <v>3.5</v>
      </c>
    </row>
    <row r="70" spans="1:6" x14ac:dyDescent="0.25">
      <c r="A70" s="3">
        <f>MATCH(Input!B71, AV[Name],0)</f>
        <v>1</v>
      </c>
      <c r="B70" s="3">
        <f>MATCH(Input!C71, EAC[Name],0)</f>
        <v>3</v>
      </c>
      <c r="C70" s="3">
        <f>MATCH(Input!D71,PR[Name],0)</f>
        <v>2</v>
      </c>
      <c r="D70" s="3">
        <f>MATCH(Input!E71, UI[Name],0)</f>
        <v>1</v>
      </c>
      <c r="E70" s="3">
        <f>MATCH(Input!O71,XHB[Name],0)</f>
        <v>4</v>
      </c>
      <c r="F70" s="35">
        <f>Input!T71</f>
        <v>7.1</v>
      </c>
    </row>
    <row r="71" spans="1:6" x14ac:dyDescent="0.25">
      <c r="A71" s="3">
        <f>MATCH(Input!B72, AV[Name],0)</f>
        <v>3</v>
      </c>
      <c r="B71" s="3">
        <f>MATCH(Input!C72, EAC[Name],0)</f>
        <v>2</v>
      </c>
      <c r="C71" s="3">
        <f>MATCH(Input!D72,PR[Name],0)</f>
        <v>3</v>
      </c>
      <c r="D71" s="3">
        <f>MATCH(Input!E72, UI[Name],0)</f>
        <v>1</v>
      </c>
      <c r="E71" s="3">
        <f>MATCH(Input!O72,XHB[Name],0)</f>
        <v>2</v>
      </c>
      <c r="F71" s="35">
        <f>Input!T72</f>
        <v>3.7</v>
      </c>
    </row>
    <row r="72" spans="1:6" x14ac:dyDescent="0.25">
      <c r="A72" s="3">
        <f>MATCH(Input!B73, AV[Name],0)</f>
        <v>1</v>
      </c>
      <c r="B72" s="3">
        <f>MATCH(Input!C73, EAC[Name],0)</f>
        <v>5</v>
      </c>
      <c r="C72" s="3">
        <f>MATCH(Input!D73,PR[Name],0)</f>
        <v>3</v>
      </c>
      <c r="D72" s="3">
        <f>MATCH(Input!E73, UI[Name],0)</f>
        <v>2</v>
      </c>
      <c r="E72" s="3">
        <f>MATCH(Input!O73,XHB[Name],0)</f>
        <v>2</v>
      </c>
      <c r="F72" s="35">
        <f>Input!T73</f>
        <v>2.6</v>
      </c>
    </row>
    <row r="73" spans="1:6" x14ac:dyDescent="0.25">
      <c r="A73" s="3">
        <f>MATCH(Input!B74, AV[Name],0)</f>
        <v>1</v>
      </c>
      <c r="B73" s="3">
        <f>MATCH(Input!C74, EAC[Name],0)</f>
        <v>4</v>
      </c>
      <c r="C73" s="3">
        <f>MATCH(Input!D74,PR[Name],0)</f>
        <v>1</v>
      </c>
      <c r="D73" s="3">
        <f>MATCH(Input!E74, UI[Name],0)</f>
        <v>1</v>
      </c>
      <c r="E73" s="3">
        <f>MATCH(Input!O74,XHB[Name],0)</f>
        <v>4</v>
      </c>
      <c r="F73" s="35">
        <f>Input!T74</f>
        <v>7</v>
      </c>
    </row>
    <row r="74" spans="1:6" x14ac:dyDescent="0.25">
      <c r="A74" s="3">
        <f>MATCH(Input!B75, AV[Name],0)</f>
        <v>3</v>
      </c>
      <c r="B74" s="3">
        <f>MATCH(Input!C75, EAC[Name],0)</f>
        <v>5</v>
      </c>
      <c r="C74" s="3">
        <f>MATCH(Input!D75,PR[Name],0)</f>
        <v>2</v>
      </c>
      <c r="D74" s="3">
        <f>MATCH(Input!E75, UI[Name],0)</f>
        <v>2</v>
      </c>
      <c r="E74" s="3">
        <f>MATCH(Input!O75,XHB[Name],0)</f>
        <v>1</v>
      </c>
      <c r="F74" s="35">
        <f>Input!T75</f>
        <v>0</v>
      </c>
    </row>
    <row r="75" spans="1:6" x14ac:dyDescent="0.25">
      <c r="A75" s="3">
        <f>MATCH(Input!B76, AV[Name],0)</f>
        <v>4</v>
      </c>
      <c r="B75" s="3">
        <f>MATCH(Input!C76, EAC[Name],0)</f>
        <v>5</v>
      </c>
      <c r="C75" s="3">
        <f>MATCH(Input!D76,PR[Name],0)</f>
        <v>2</v>
      </c>
      <c r="D75" s="3">
        <f>MATCH(Input!E76, UI[Name],0)</f>
        <v>1</v>
      </c>
      <c r="E75" s="3">
        <f>MATCH(Input!O76,XHB[Name],0)</f>
        <v>3</v>
      </c>
      <c r="F75" s="35">
        <f>Input!T76</f>
        <v>2.1</v>
      </c>
    </row>
    <row r="76" spans="1:6" x14ac:dyDescent="0.25">
      <c r="A76" s="3">
        <f>MATCH(Input!B77, AV[Name],0)</f>
        <v>1</v>
      </c>
      <c r="B76" s="3">
        <f>MATCH(Input!C77, EAC[Name],0)</f>
        <v>1</v>
      </c>
      <c r="C76" s="3">
        <f>MATCH(Input!D77,PR[Name],0)</f>
        <v>2</v>
      </c>
      <c r="D76" s="3">
        <f>MATCH(Input!E77, UI[Name],0)</f>
        <v>2</v>
      </c>
      <c r="E76" s="3">
        <f>MATCH(Input!O77,XHB[Name],0)</f>
        <v>1</v>
      </c>
      <c r="F76" s="35">
        <f>Input!T77</f>
        <v>0</v>
      </c>
    </row>
    <row r="77" spans="1:6" x14ac:dyDescent="0.25">
      <c r="A77" s="3">
        <f>MATCH(Input!B78, AV[Name],0)</f>
        <v>2</v>
      </c>
      <c r="B77" s="3">
        <f>MATCH(Input!C78, EAC[Name],0)</f>
        <v>2</v>
      </c>
      <c r="C77" s="3">
        <f>MATCH(Input!D78,PR[Name],0)</f>
        <v>1</v>
      </c>
      <c r="D77" s="3">
        <f>MATCH(Input!E78, UI[Name],0)</f>
        <v>2</v>
      </c>
      <c r="E77" s="3">
        <f>MATCH(Input!O78,XHB[Name],0)</f>
        <v>4</v>
      </c>
      <c r="F77" s="35">
        <f>Input!T78</f>
        <v>8.4</v>
      </c>
    </row>
    <row r="78" spans="1:6" x14ac:dyDescent="0.25">
      <c r="A78" s="3">
        <f>MATCH(Input!B79, AV[Name],0)</f>
        <v>1</v>
      </c>
      <c r="B78" s="3">
        <f>MATCH(Input!C79, EAC[Name],0)</f>
        <v>1</v>
      </c>
      <c r="C78" s="3">
        <f>MATCH(Input!D79,PR[Name],0)</f>
        <v>3</v>
      </c>
      <c r="D78" s="3">
        <f>MATCH(Input!E79, UI[Name],0)</f>
        <v>1</v>
      </c>
      <c r="E78" s="3">
        <f>MATCH(Input!O79,XHB[Name],0)</f>
        <v>4</v>
      </c>
      <c r="F78" s="35">
        <f>Input!T79</f>
        <v>7.9</v>
      </c>
    </row>
    <row r="79" spans="1:6" x14ac:dyDescent="0.25">
      <c r="A79" s="3">
        <f>MATCH(Input!B80, AV[Name],0)</f>
        <v>3</v>
      </c>
      <c r="B79" s="3">
        <f>MATCH(Input!C80, EAC[Name],0)</f>
        <v>5</v>
      </c>
      <c r="C79" s="3">
        <f>MATCH(Input!D80,PR[Name],0)</f>
        <v>3</v>
      </c>
      <c r="D79" s="3">
        <f>MATCH(Input!E80, UI[Name],0)</f>
        <v>2</v>
      </c>
      <c r="E79" s="3">
        <f>MATCH(Input!O80,XHB[Name],0)</f>
        <v>4</v>
      </c>
      <c r="F79" s="35">
        <f>Input!T80</f>
        <v>2.1</v>
      </c>
    </row>
    <row r="80" spans="1:6" x14ac:dyDescent="0.25">
      <c r="A80" s="3">
        <f>MATCH(Input!B81, AV[Name],0)</f>
        <v>2</v>
      </c>
      <c r="B80" s="3">
        <f>MATCH(Input!C81, EAC[Name],0)</f>
        <v>5</v>
      </c>
      <c r="C80" s="3">
        <f>MATCH(Input!D81,PR[Name],0)</f>
        <v>2</v>
      </c>
      <c r="D80" s="3">
        <f>MATCH(Input!E81, UI[Name],0)</f>
        <v>1</v>
      </c>
      <c r="E80" s="3">
        <f>MATCH(Input!O81,XHB[Name],0)</f>
        <v>4</v>
      </c>
      <c r="F80" s="35">
        <f>Input!T81</f>
        <v>4.0999999999999996</v>
      </c>
    </row>
    <row r="81" spans="1:6" x14ac:dyDescent="0.25">
      <c r="A81" s="3">
        <f>MATCH(Input!B82, AV[Name],0)</f>
        <v>1</v>
      </c>
      <c r="B81" s="3">
        <f>MATCH(Input!C82, EAC[Name],0)</f>
        <v>4</v>
      </c>
      <c r="C81" s="3">
        <f>MATCH(Input!D82,PR[Name],0)</f>
        <v>1</v>
      </c>
      <c r="D81" s="3">
        <f>MATCH(Input!E82, UI[Name],0)</f>
        <v>1</v>
      </c>
      <c r="E81" s="3">
        <f>MATCH(Input!O82,XHB[Name],0)</f>
        <v>2</v>
      </c>
      <c r="F81" s="35">
        <f>Input!T82</f>
        <v>5.7</v>
      </c>
    </row>
    <row r="82" spans="1:6" x14ac:dyDescent="0.25">
      <c r="A82" s="3">
        <f>MATCH(Input!B83, AV[Name],0)</f>
        <v>1</v>
      </c>
      <c r="B82" s="3">
        <f>MATCH(Input!C83, EAC[Name],0)</f>
        <v>4</v>
      </c>
      <c r="C82" s="3">
        <f>MATCH(Input!D83,PR[Name],0)</f>
        <v>1</v>
      </c>
      <c r="D82" s="3">
        <f>MATCH(Input!E83, UI[Name],0)</f>
        <v>1</v>
      </c>
      <c r="E82" s="3">
        <f>MATCH(Input!O83,XHB[Name],0)</f>
        <v>1</v>
      </c>
      <c r="F82" s="35">
        <f>Input!T83</f>
        <v>0</v>
      </c>
    </row>
    <row r="83" spans="1:6" x14ac:dyDescent="0.25">
      <c r="A83" s="3">
        <f>MATCH(Input!B84, AV[Name],0)</f>
        <v>1</v>
      </c>
      <c r="B83" s="3">
        <f>MATCH(Input!C84, EAC[Name],0)</f>
        <v>4</v>
      </c>
      <c r="C83" s="3">
        <f>MATCH(Input!D84,PR[Name],0)</f>
        <v>3</v>
      </c>
      <c r="D83" s="3">
        <f>MATCH(Input!E84, UI[Name],0)</f>
        <v>1</v>
      </c>
      <c r="E83" s="3">
        <f>MATCH(Input!O84,XHB[Name],0)</f>
        <v>4</v>
      </c>
      <c r="F83" s="35">
        <f>Input!T84</f>
        <v>7.2</v>
      </c>
    </row>
    <row r="84" spans="1:6" x14ac:dyDescent="0.25">
      <c r="A84" s="3">
        <f>MATCH(Input!B85, AV[Name],0)</f>
        <v>2</v>
      </c>
      <c r="B84" s="3">
        <f>MATCH(Input!C85, EAC[Name],0)</f>
        <v>6</v>
      </c>
      <c r="C84" s="3">
        <f>MATCH(Input!D85,PR[Name],0)</f>
        <v>1</v>
      </c>
      <c r="D84" s="3">
        <f>MATCH(Input!E85, UI[Name],0)</f>
        <v>2</v>
      </c>
      <c r="E84" s="3">
        <f>MATCH(Input!O85,XHB[Name],0)</f>
        <v>2</v>
      </c>
      <c r="F84" s="35">
        <f>Input!T85</f>
        <v>1.4</v>
      </c>
    </row>
    <row r="85" spans="1:6" x14ac:dyDescent="0.25">
      <c r="A85" s="3">
        <f>MATCH(Input!B86, AV[Name],0)</f>
        <v>3</v>
      </c>
      <c r="B85" s="3">
        <f>MATCH(Input!C86, EAC[Name],0)</f>
        <v>3</v>
      </c>
      <c r="C85" s="3">
        <f>MATCH(Input!D86,PR[Name],0)</f>
        <v>3</v>
      </c>
      <c r="D85" s="3">
        <f>MATCH(Input!E86, UI[Name],0)</f>
        <v>2</v>
      </c>
      <c r="E85" s="3">
        <f>MATCH(Input!O86,XHB[Name],0)</f>
        <v>4</v>
      </c>
      <c r="F85" s="35">
        <f>Input!T86</f>
        <v>4.3</v>
      </c>
    </row>
    <row r="86" spans="1:6" x14ac:dyDescent="0.25">
      <c r="A86" s="3">
        <f>MATCH(Input!B87, AV[Name],0)</f>
        <v>3</v>
      </c>
      <c r="B86" s="3">
        <f>MATCH(Input!C87, EAC[Name],0)</f>
        <v>1</v>
      </c>
      <c r="C86" s="3">
        <f>MATCH(Input!D87,PR[Name],0)</f>
        <v>3</v>
      </c>
      <c r="D86" s="3">
        <f>MATCH(Input!E87, UI[Name],0)</f>
        <v>2</v>
      </c>
      <c r="E86" s="3">
        <f>MATCH(Input!O87,XHB[Name],0)</f>
        <v>2</v>
      </c>
      <c r="F86" s="35">
        <f>Input!T87</f>
        <v>3.8</v>
      </c>
    </row>
    <row r="87" spans="1:6" x14ac:dyDescent="0.25">
      <c r="A87" s="3">
        <f>MATCH(Input!B88, AV[Name],0)</f>
        <v>2</v>
      </c>
      <c r="B87" s="3">
        <f>MATCH(Input!C88, EAC[Name],0)</f>
        <v>3</v>
      </c>
      <c r="C87" s="3">
        <f>MATCH(Input!D88,PR[Name],0)</f>
        <v>2</v>
      </c>
      <c r="D87" s="3">
        <f>MATCH(Input!E88, UI[Name],0)</f>
        <v>1</v>
      </c>
      <c r="E87" s="3">
        <f>MATCH(Input!O88,XHB[Name],0)</f>
        <v>3</v>
      </c>
      <c r="F87" s="35">
        <f>Input!T88</f>
        <v>6.6</v>
      </c>
    </row>
    <row r="88" spans="1:6" x14ac:dyDescent="0.25">
      <c r="A88" s="3">
        <f>MATCH(Input!B89, AV[Name],0)</f>
        <v>1</v>
      </c>
      <c r="B88" s="3">
        <f>MATCH(Input!C89, EAC[Name],0)</f>
        <v>5</v>
      </c>
      <c r="C88" s="3">
        <f>MATCH(Input!D89,PR[Name],0)</f>
        <v>3</v>
      </c>
      <c r="D88" s="3">
        <f>MATCH(Input!E89, UI[Name],0)</f>
        <v>2</v>
      </c>
      <c r="E88" s="3">
        <f>MATCH(Input!O89,XHB[Name],0)</f>
        <v>3</v>
      </c>
      <c r="F88" s="35">
        <f>Input!T89</f>
        <v>3.4</v>
      </c>
    </row>
    <row r="89" spans="1:6" x14ac:dyDescent="0.25">
      <c r="A89" s="3">
        <f>MATCH(Input!B90, AV[Name],0)</f>
        <v>3</v>
      </c>
      <c r="B89" s="3">
        <f>MATCH(Input!C90, EAC[Name],0)</f>
        <v>2</v>
      </c>
      <c r="C89" s="3">
        <f>MATCH(Input!D90,PR[Name],0)</f>
        <v>2</v>
      </c>
      <c r="D89" s="3">
        <f>MATCH(Input!E90, UI[Name],0)</f>
        <v>1</v>
      </c>
      <c r="E89" s="3">
        <f>MATCH(Input!O90,XHB[Name],0)</f>
        <v>1</v>
      </c>
      <c r="F89" s="35">
        <f>Input!T90</f>
        <v>0</v>
      </c>
    </row>
    <row r="90" spans="1:6" x14ac:dyDescent="0.25">
      <c r="A90" s="3">
        <f>MATCH(Input!B91, AV[Name],0)</f>
        <v>3</v>
      </c>
      <c r="B90" s="3">
        <f>MATCH(Input!C91, EAC[Name],0)</f>
        <v>1</v>
      </c>
      <c r="C90" s="3">
        <f>MATCH(Input!D91,PR[Name],0)</f>
        <v>3</v>
      </c>
      <c r="D90" s="3">
        <f>MATCH(Input!E91, UI[Name],0)</f>
        <v>2</v>
      </c>
      <c r="E90" s="3">
        <f>MATCH(Input!O91,XHB[Name],0)</f>
        <v>4</v>
      </c>
      <c r="F90" s="35">
        <f>Input!T91</f>
        <v>5.0999999999999996</v>
      </c>
    </row>
    <row r="91" spans="1:6" x14ac:dyDescent="0.25">
      <c r="A91" s="3">
        <f>MATCH(Input!B92, AV[Name],0)</f>
        <v>1</v>
      </c>
      <c r="B91" s="3">
        <f>MATCH(Input!C92, EAC[Name],0)</f>
        <v>1</v>
      </c>
      <c r="C91" s="3">
        <f>MATCH(Input!D92,PR[Name],0)</f>
        <v>3</v>
      </c>
      <c r="D91" s="3">
        <f>MATCH(Input!E92, UI[Name],0)</f>
        <v>2</v>
      </c>
      <c r="E91" s="3">
        <f>MATCH(Input!O92,XHB[Name],0)</f>
        <v>4</v>
      </c>
      <c r="F91" s="35">
        <f>Input!T92</f>
        <v>7.8</v>
      </c>
    </row>
    <row r="92" spans="1:6" x14ac:dyDescent="0.25">
      <c r="A92" s="3">
        <f>MATCH(Input!B93, AV[Name],0)</f>
        <v>4</v>
      </c>
      <c r="B92" s="3">
        <f>MATCH(Input!C93, EAC[Name],0)</f>
        <v>2</v>
      </c>
      <c r="C92" s="3">
        <f>MATCH(Input!D93,PR[Name],0)</f>
        <v>1</v>
      </c>
      <c r="D92" s="3">
        <f>MATCH(Input!E93, UI[Name],0)</f>
        <v>2</v>
      </c>
      <c r="E92" s="3">
        <f>MATCH(Input!O93,XHB[Name],0)</f>
        <v>3</v>
      </c>
      <c r="F92" s="35">
        <f>Input!T93</f>
        <v>6.2</v>
      </c>
    </row>
    <row r="93" spans="1:6" x14ac:dyDescent="0.25">
      <c r="A93" s="3">
        <f>MATCH(Input!B94, AV[Name],0)</f>
        <v>1</v>
      </c>
      <c r="B93" s="3">
        <f>MATCH(Input!C94, EAC[Name],0)</f>
        <v>2</v>
      </c>
      <c r="C93" s="3">
        <f>MATCH(Input!D94,PR[Name],0)</f>
        <v>1</v>
      </c>
      <c r="D93" s="3">
        <f>MATCH(Input!E94, UI[Name],0)</f>
        <v>2</v>
      </c>
      <c r="E93" s="3">
        <f>MATCH(Input!O94,XHB[Name],0)</f>
        <v>2</v>
      </c>
      <c r="F93" s="35">
        <f>Input!T94</f>
        <v>8.6</v>
      </c>
    </row>
    <row r="94" spans="1:6" x14ac:dyDescent="0.25">
      <c r="A94" s="3">
        <f>MATCH(Input!B95, AV[Name],0)</f>
        <v>3</v>
      </c>
      <c r="B94" s="3">
        <f>MATCH(Input!C95, EAC[Name],0)</f>
        <v>3</v>
      </c>
      <c r="C94" s="3">
        <f>MATCH(Input!D95,PR[Name],0)</f>
        <v>2</v>
      </c>
      <c r="D94" s="3">
        <f>MATCH(Input!E95, UI[Name],0)</f>
        <v>2</v>
      </c>
      <c r="E94" s="3">
        <f>MATCH(Input!O95,XHB[Name],0)</f>
        <v>3</v>
      </c>
      <c r="F94" s="35">
        <f>Input!T95</f>
        <v>4.3</v>
      </c>
    </row>
    <row r="95" spans="1:6" x14ac:dyDescent="0.25">
      <c r="A95" s="3">
        <f>MATCH(Input!B96, AV[Name],0)</f>
        <v>4</v>
      </c>
      <c r="B95" s="3">
        <f>MATCH(Input!C96, EAC[Name],0)</f>
        <v>1</v>
      </c>
      <c r="C95" s="3">
        <f>MATCH(Input!D96,PR[Name],0)</f>
        <v>2</v>
      </c>
      <c r="D95" s="3">
        <f>MATCH(Input!E96, UI[Name],0)</f>
        <v>1</v>
      </c>
      <c r="E95" s="3">
        <f>MATCH(Input!O96,XHB[Name],0)</f>
        <v>2</v>
      </c>
      <c r="F95" s="35">
        <f>Input!T96</f>
        <v>4.2</v>
      </c>
    </row>
    <row r="96" spans="1:6" x14ac:dyDescent="0.25">
      <c r="A96" s="3">
        <f>MATCH(Input!B97, AV[Name],0)</f>
        <v>4</v>
      </c>
      <c r="B96" s="3">
        <f>MATCH(Input!C97, EAC[Name],0)</f>
        <v>6</v>
      </c>
      <c r="C96" s="3">
        <f>MATCH(Input!D97,PR[Name],0)</f>
        <v>2</v>
      </c>
      <c r="D96" s="3">
        <f>MATCH(Input!E97, UI[Name],0)</f>
        <v>1</v>
      </c>
      <c r="E96" s="3">
        <f>MATCH(Input!O97,XHB[Name],0)</f>
        <v>1</v>
      </c>
      <c r="F96" s="35">
        <f>Input!T97</f>
        <v>0</v>
      </c>
    </row>
    <row r="97" spans="1:6" x14ac:dyDescent="0.25">
      <c r="A97" s="3">
        <f>MATCH(Input!B98, AV[Name],0)</f>
        <v>3</v>
      </c>
      <c r="B97" s="3">
        <f>MATCH(Input!C98, EAC[Name],0)</f>
        <v>6</v>
      </c>
      <c r="C97" s="3">
        <f>MATCH(Input!D98,PR[Name],0)</f>
        <v>2</v>
      </c>
      <c r="D97" s="3">
        <f>MATCH(Input!E98, UI[Name],0)</f>
        <v>2</v>
      </c>
      <c r="E97" s="3">
        <f>MATCH(Input!O98,XHB[Name],0)</f>
        <v>4</v>
      </c>
      <c r="F97" s="35">
        <f>Input!T98</f>
        <v>1.1000000000000001</v>
      </c>
    </row>
    <row r="98" spans="1:6" x14ac:dyDescent="0.25">
      <c r="A98" s="3">
        <f>MATCH(Input!B99, AV[Name],0)</f>
        <v>3</v>
      </c>
      <c r="B98" s="3">
        <f>MATCH(Input!C99, EAC[Name],0)</f>
        <v>5</v>
      </c>
      <c r="C98" s="3">
        <f>MATCH(Input!D99,PR[Name],0)</f>
        <v>2</v>
      </c>
      <c r="D98" s="3">
        <f>MATCH(Input!E99, UI[Name],0)</f>
        <v>2</v>
      </c>
      <c r="E98" s="3">
        <f>MATCH(Input!O99,XHB[Name],0)</f>
        <v>1</v>
      </c>
      <c r="F98" s="35">
        <f>Input!T99</f>
        <v>0</v>
      </c>
    </row>
    <row r="99" spans="1:6" x14ac:dyDescent="0.25">
      <c r="A99" s="3">
        <f>MATCH(Input!B100, AV[Name],0)</f>
        <v>3</v>
      </c>
      <c r="B99" s="3">
        <f>MATCH(Input!C100, EAC[Name],0)</f>
        <v>2</v>
      </c>
      <c r="C99" s="3">
        <f>MATCH(Input!D100,PR[Name],0)</f>
        <v>2</v>
      </c>
      <c r="D99" s="3">
        <f>MATCH(Input!E100, UI[Name],0)</f>
        <v>1</v>
      </c>
      <c r="E99" s="3">
        <f>MATCH(Input!O100,XHB[Name],0)</f>
        <v>3</v>
      </c>
      <c r="F99" s="35">
        <f>Input!T100</f>
        <v>6.2</v>
      </c>
    </row>
    <row r="100" spans="1:6" x14ac:dyDescent="0.25">
      <c r="A100" s="3">
        <f>MATCH(Input!B101, AV[Name],0)</f>
        <v>2</v>
      </c>
      <c r="B100" s="3">
        <f>MATCH(Input!C101, EAC[Name],0)</f>
        <v>3</v>
      </c>
      <c r="C100" s="3">
        <f>MATCH(Input!D101,PR[Name],0)</f>
        <v>2</v>
      </c>
      <c r="D100" s="3">
        <f>MATCH(Input!E101, UI[Name],0)</f>
        <v>1</v>
      </c>
      <c r="E100" s="3">
        <f>MATCH(Input!O101,XHB[Name],0)</f>
        <v>3</v>
      </c>
      <c r="F100" s="35">
        <f>Input!T101</f>
        <v>6.6</v>
      </c>
    </row>
    <row r="101" spans="1:6" x14ac:dyDescent="0.25">
      <c r="A101" s="3">
        <f>MATCH(Input!B102, AV[Name],0)</f>
        <v>1</v>
      </c>
      <c r="B101" s="3">
        <f>MATCH(Input!C102, EAC[Name],0)</f>
        <v>5</v>
      </c>
      <c r="C101" s="3">
        <f>MATCH(Input!D102,PR[Name],0)</f>
        <v>3</v>
      </c>
      <c r="D101" s="3">
        <f>MATCH(Input!E102, UI[Name],0)</f>
        <v>1</v>
      </c>
      <c r="E101" s="3">
        <f>MATCH(Input!O102,XHB[Name],0)</f>
        <v>2</v>
      </c>
      <c r="F101" s="35">
        <f>Input!T102</f>
        <v>2.8</v>
      </c>
    </row>
    <row r="102" spans="1:6" x14ac:dyDescent="0.25">
      <c r="A102" s="3">
        <f>MATCH(Input!B103, AV[Name],0)</f>
        <v>3</v>
      </c>
      <c r="B102" s="3">
        <f>MATCH(Input!C103, EAC[Name],0)</f>
        <v>4</v>
      </c>
      <c r="C102" s="3">
        <f>MATCH(Input!D103,PR[Name],0)</f>
        <v>1</v>
      </c>
      <c r="D102" s="3">
        <f>MATCH(Input!E103, UI[Name],0)</f>
        <v>1</v>
      </c>
      <c r="E102" s="3">
        <f>MATCH(Input!O103,XHB[Name],0)</f>
        <v>1</v>
      </c>
      <c r="F102" s="35">
        <f>Input!T103</f>
        <v>0</v>
      </c>
    </row>
    <row r="103" spans="1:6" x14ac:dyDescent="0.25">
      <c r="A103" s="3">
        <f>MATCH(Input!B104, AV[Name],0)</f>
        <v>2</v>
      </c>
      <c r="B103" s="3">
        <f>MATCH(Input!C104, EAC[Name],0)</f>
        <v>6</v>
      </c>
      <c r="C103" s="3">
        <f>MATCH(Input!D104,PR[Name],0)</f>
        <v>2</v>
      </c>
      <c r="D103" s="3">
        <f>MATCH(Input!E104, UI[Name],0)</f>
        <v>2</v>
      </c>
      <c r="E103" s="3">
        <f>MATCH(Input!O104,XHB[Name],0)</f>
        <v>2</v>
      </c>
      <c r="F103" s="35">
        <f>Input!T104</f>
        <v>1.2</v>
      </c>
    </row>
    <row r="104" spans="1:6" x14ac:dyDescent="0.25">
      <c r="A104" s="3">
        <f>MATCH(Input!B105, AV[Name],0)</f>
        <v>1</v>
      </c>
      <c r="B104" s="3">
        <f>MATCH(Input!C105, EAC[Name],0)</f>
        <v>2</v>
      </c>
      <c r="C104" s="3">
        <f>MATCH(Input!D105,PR[Name],0)</f>
        <v>3</v>
      </c>
      <c r="D104" s="3">
        <f>MATCH(Input!E105, UI[Name],0)</f>
        <v>2</v>
      </c>
      <c r="E104" s="3">
        <f>MATCH(Input!O105,XHB[Name],0)</f>
        <v>1</v>
      </c>
      <c r="F104" s="35">
        <f>Input!T105</f>
        <v>0</v>
      </c>
    </row>
    <row r="105" spans="1:6" x14ac:dyDescent="0.25">
      <c r="A105" s="3">
        <f>MATCH(Input!B106, AV[Name],0)</f>
        <v>4</v>
      </c>
      <c r="B105" s="3">
        <f>MATCH(Input!C106, EAC[Name],0)</f>
        <v>6</v>
      </c>
      <c r="C105" s="3">
        <f>MATCH(Input!D106,PR[Name],0)</f>
        <v>3</v>
      </c>
      <c r="D105" s="3">
        <f>MATCH(Input!E106, UI[Name],0)</f>
        <v>1</v>
      </c>
      <c r="E105" s="3">
        <f>MATCH(Input!O106,XHB[Name],0)</f>
        <v>1</v>
      </c>
      <c r="F105" s="35">
        <f>Input!T106</f>
        <v>0</v>
      </c>
    </row>
    <row r="106" spans="1:6" x14ac:dyDescent="0.25">
      <c r="A106" s="3">
        <f>MATCH(Input!B107, AV[Name],0)</f>
        <v>3</v>
      </c>
      <c r="B106" s="3">
        <f>MATCH(Input!C107, EAC[Name],0)</f>
        <v>2</v>
      </c>
      <c r="C106" s="3">
        <f>MATCH(Input!D107,PR[Name],0)</f>
        <v>2</v>
      </c>
      <c r="D106" s="3">
        <f>MATCH(Input!E107, UI[Name],0)</f>
        <v>1</v>
      </c>
      <c r="E106" s="3">
        <f>MATCH(Input!O107,XHB[Name],0)</f>
        <v>3</v>
      </c>
      <c r="F106" s="35">
        <f>Input!T107</f>
        <v>6.2</v>
      </c>
    </row>
    <row r="107" spans="1:6" x14ac:dyDescent="0.25">
      <c r="A107" s="3">
        <f>MATCH(Input!B108, AV[Name],0)</f>
        <v>2</v>
      </c>
      <c r="B107" s="3">
        <f>MATCH(Input!C108, EAC[Name],0)</f>
        <v>6</v>
      </c>
      <c r="C107" s="3">
        <f>MATCH(Input!D108,PR[Name],0)</f>
        <v>2</v>
      </c>
      <c r="D107" s="3">
        <f>MATCH(Input!E108, UI[Name],0)</f>
        <v>2</v>
      </c>
      <c r="E107" s="3">
        <f>MATCH(Input!O108,XHB[Name],0)</f>
        <v>4</v>
      </c>
      <c r="F107" s="35">
        <f>Input!T108</f>
        <v>1.5</v>
      </c>
    </row>
    <row r="108" spans="1:6" x14ac:dyDescent="0.25">
      <c r="A108" s="3">
        <f>MATCH(Input!B109, AV[Name],0)</f>
        <v>1</v>
      </c>
      <c r="B108" s="3">
        <f>MATCH(Input!C109, EAC[Name],0)</f>
        <v>2</v>
      </c>
      <c r="C108" s="3">
        <f>MATCH(Input!D109,PR[Name],0)</f>
        <v>3</v>
      </c>
      <c r="D108" s="3">
        <f>MATCH(Input!E109, UI[Name],0)</f>
        <v>2</v>
      </c>
      <c r="E108" s="3">
        <f>MATCH(Input!O109,XHB[Name],0)</f>
        <v>1</v>
      </c>
      <c r="F108" s="35">
        <f>Input!T109</f>
        <v>0</v>
      </c>
    </row>
    <row r="109" spans="1:6" x14ac:dyDescent="0.25">
      <c r="A109" s="3">
        <f>MATCH(Input!B110, AV[Name],0)</f>
        <v>1</v>
      </c>
      <c r="B109" s="3">
        <f>MATCH(Input!C110, EAC[Name],0)</f>
        <v>4</v>
      </c>
      <c r="C109" s="3">
        <f>MATCH(Input!D110,PR[Name],0)</f>
        <v>2</v>
      </c>
      <c r="D109" s="3">
        <f>MATCH(Input!E110, UI[Name],0)</f>
        <v>1</v>
      </c>
      <c r="E109" s="3">
        <f>MATCH(Input!O110,XHB[Name],0)</f>
        <v>2</v>
      </c>
      <c r="F109" s="35">
        <f>Input!T110</f>
        <v>4.3</v>
      </c>
    </row>
    <row r="110" spans="1:6" x14ac:dyDescent="0.25">
      <c r="A110" s="3">
        <f>MATCH(Input!B111, AV[Name],0)</f>
        <v>2</v>
      </c>
      <c r="B110" s="3">
        <f>MATCH(Input!C111, EAC[Name],0)</f>
        <v>4</v>
      </c>
      <c r="C110" s="3">
        <f>MATCH(Input!D111,PR[Name],0)</f>
        <v>3</v>
      </c>
      <c r="D110" s="3">
        <f>MATCH(Input!E111, UI[Name],0)</f>
        <v>2</v>
      </c>
      <c r="E110" s="3">
        <f>MATCH(Input!O111,XHB[Name],0)</f>
        <v>4</v>
      </c>
      <c r="F110" s="35">
        <f>Input!T111</f>
        <v>4.4000000000000004</v>
      </c>
    </row>
    <row r="111" spans="1:6" x14ac:dyDescent="0.25">
      <c r="A111" s="3">
        <f>MATCH(Input!B112, AV[Name],0)</f>
        <v>4</v>
      </c>
      <c r="B111" s="3">
        <f>MATCH(Input!C112, EAC[Name],0)</f>
        <v>1</v>
      </c>
      <c r="C111" s="3">
        <f>MATCH(Input!D112,PR[Name],0)</f>
        <v>1</v>
      </c>
      <c r="D111" s="3">
        <f>MATCH(Input!E112, UI[Name],0)</f>
        <v>2</v>
      </c>
      <c r="E111" s="3">
        <f>MATCH(Input!O112,XHB[Name],0)</f>
        <v>1</v>
      </c>
      <c r="F111" s="35">
        <f>Input!T112</f>
        <v>0</v>
      </c>
    </row>
    <row r="112" spans="1:6" x14ac:dyDescent="0.25">
      <c r="A112" s="3">
        <f>MATCH(Input!B113, AV[Name],0)</f>
        <v>2</v>
      </c>
      <c r="B112" s="3">
        <f>MATCH(Input!C113, EAC[Name],0)</f>
        <v>3</v>
      </c>
      <c r="C112" s="3">
        <f>MATCH(Input!D113,PR[Name],0)</f>
        <v>2</v>
      </c>
      <c r="D112" s="3">
        <f>MATCH(Input!E113, UI[Name],0)</f>
        <v>1</v>
      </c>
      <c r="E112" s="3">
        <f>MATCH(Input!O113,XHB[Name],0)</f>
        <v>2</v>
      </c>
      <c r="F112" s="35">
        <f>Input!T113</f>
        <v>4.8</v>
      </c>
    </row>
    <row r="113" spans="1:6" x14ac:dyDescent="0.25">
      <c r="A113" s="3">
        <f>MATCH(Input!B114, AV[Name],0)</f>
        <v>3</v>
      </c>
      <c r="B113" s="3">
        <f>MATCH(Input!C114, EAC[Name],0)</f>
        <v>3</v>
      </c>
      <c r="C113" s="3">
        <f>MATCH(Input!D114,PR[Name],0)</f>
        <v>3</v>
      </c>
      <c r="D113" s="3">
        <f>MATCH(Input!E114, UI[Name],0)</f>
        <v>1</v>
      </c>
      <c r="E113" s="3">
        <f>MATCH(Input!O114,XHB[Name],0)</f>
        <v>2</v>
      </c>
      <c r="F113" s="35">
        <f>Input!T114</f>
        <v>3.8</v>
      </c>
    </row>
    <row r="114" spans="1:6" x14ac:dyDescent="0.25">
      <c r="A114" s="3">
        <f>MATCH(Input!B115, AV[Name],0)</f>
        <v>4</v>
      </c>
      <c r="B114" s="3">
        <f>MATCH(Input!C115, EAC[Name],0)</f>
        <v>4</v>
      </c>
      <c r="C114" s="3">
        <f>MATCH(Input!D115,PR[Name],0)</f>
        <v>3</v>
      </c>
      <c r="D114" s="3">
        <f>MATCH(Input!E115, UI[Name],0)</f>
        <v>1</v>
      </c>
      <c r="E114" s="3">
        <f>MATCH(Input!O115,XHB[Name],0)</f>
        <v>1</v>
      </c>
      <c r="F114" s="35">
        <f>Input!T115</f>
        <v>0</v>
      </c>
    </row>
    <row r="115" spans="1:6" x14ac:dyDescent="0.25">
      <c r="A115" s="3">
        <f>MATCH(Input!B116, AV[Name],0)</f>
        <v>3</v>
      </c>
      <c r="B115" s="3">
        <f>MATCH(Input!C116, EAC[Name],0)</f>
        <v>3</v>
      </c>
      <c r="C115" s="3">
        <f>MATCH(Input!D116,PR[Name],0)</f>
        <v>1</v>
      </c>
      <c r="D115" s="3">
        <f>MATCH(Input!E116, UI[Name],0)</f>
        <v>1</v>
      </c>
      <c r="E115" s="3">
        <f>MATCH(Input!O116,XHB[Name],0)</f>
        <v>3</v>
      </c>
      <c r="F115" s="35">
        <f>Input!T116</f>
        <v>6.5</v>
      </c>
    </row>
    <row r="116" spans="1:6" x14ac:dyDescent="0.25">
      <c r="A116" s="3">
        <f>MATCH(Input!B117, AV[Name],0)</f>
        <v>1</v>
      </c>
      <c r="B116" s="3">
        <f>MATCH(Input!C117, EAC[Name],0)</f>
        <v>1</v>
      </c>
      <c r="C116" s="3">
        <f>MATCH(Input!D117,PR[Name],0)</f>
        <v>3</v>
      </c>
      <c r="D116" s="3">
        <f>MATCH(Input!E117, UI[Name],0)</f>
        <v>2</v>
      </c>
      <c r="E116" s="3">
        <f>MATCH(Input!O117,XHB[Name],0)</f>
        <v>1</v>
      </c>
      <c r="F116" s="35">
        <f>Input!T117</f>
        <v>0</v>
      </c>
    </row>
    <row r="117" spans="1:6" x14ac:dyDescent="0.25">
      <c r="A117" s="3">
        <f>MATCH(Input!B118, AV[Name],0)</f>
        <v>3</v>
      </c>
      <c r="B117" s="3">
        <f>MATCH(Input!C118, EAC[Name],0)</f>
        <v>1</v>
      </c>
      <c r="C117" s="3">
        <f>MATCH(Input!D118,PR[Name],0)</f>
        <v>3</v>
      </c>
      <c r="D117" s="3">
        <f>MATCH(Input!E118, UI[Name],0)</f>
        <v>1</v>
      </c>
      <c r="E117" s="3">
        <f>MATCH(Input!O118,XHB[Name],0)</f>
        <v>4</v>
      </c>
      <c r="F117" s="35">
        <f>Input!T118</f>
        <v>7</v>
      </c>
    </row>
    <row r="118" spans="1:6" x14ac:dyDescent="0.25">
      <c r="A118" s="3">
        <f>MATCH(Input!B119, AV[Name],0)</f>
        <v>4</v>
      </c>
      <c r="B118" s="3">
        <f>MATCH(Input!C119, EAC[Name],0)</f>
        <v>3</v>
      </c>
      <c r="C118" s="3">
        <f>MATCH(Input!D119,PR[Name],0)</f>
        <v>3</v>
      </c>
      <c r="D118" s="3">
        <f>MATCH(Input!E119, UI[Name],0)</f>
        <v>1</v>
      </c>
      <c r="E118" s="3">
        <f>MATCH(Input!O119,XHB[Name],0)</f>
        <v>4</v>
      </c>
      <c r="F118" s="35">
        <f>Input!T119</f>
        <v>4.5999999999999996</v>
      </c>
    </row>
    <row r="119" spans="1:6" x14ac:dyDescent="0.25">
      <c r="A119" s="3">
        <f>MATCH(Input!B120, AV[Name],0)</f>
        <v>2</v>
      </c>
      <c r="B119" s="3">
        <f>MATCH(Input!C120, EAC[Name],0)</f>
        <v>3</v>
      </c>
      <c r="C119" s="3">
        <f>MATCH(Input!D120,PR[Name],0)</f>
        <v>1</v>
      </c>
      <c r="D119" s="3">
        <f>MATCH(Input!E120, UI[Name],0)</f>
        <v>2</v>
      </c>
      <c r="E119" s="3">
        <f>MATCH(Input!O120,XHB[Name],0)</f>
        <v>1</v>
      </c>
      <c r="F119" s="35">
        <f>Input!T120</f>
        <v>0</v>
      </c>
    </row>
    <row r="120" spans="1:6" x14ac:dyDescent="0.25">
      <c r="A120" s="3">
        <f>MATCH(Input!B121, AV[Name],0)</f>
        <v>3</v>
      </c>
      <c r="B120" s="3">
        <f>MATCH(Input!C121, EAC[Name],0)</f>
        <v>1</v>
      </c>
      <c r="C120" s="3">
        <f>MATCH(Input!D121,PR[Name],0)</f>
        <v>2</v>
      </c>
      <c r="D120" s="3">
        <f>MATCH(Input!E121, UI[Name],0)</f>
        <v>1</v>
      </c>
      <c r="E120" s="3">
        <f>MATCH(Input!O121,XHB[Name],0)</f>
        <v>4</v>
      </c>
      <c r="F120" s="35">
        <f>Input!T121</f>
        <v>7.8</v>
      </c>
    </row>
    <row r="121" spans="1:6" x14ac:dyDescent="0.25">
      <c r="A121" s="3">
        <f>MATCH(Input!B122, AV[Name],0)</f>
        <v>2</v>
      </c>
      <c r="B121" s="3">
        <f>MATCH(Input!C122, EAC[Name],0)</f>
        <v>1</v>
      </c>
      <c r="C121" s="3">
        <f>MATCH(Input!D122,PR[Name],0)</f>
        <v>1</v>
      </c>
      <c r="D121" s="3">
        <f>MATCH(Input!E122, UI[Name],0)</f>
        <v>2</v>
      </c>
      <c r="E121" s="3">
        <f>MATCH(Input!O122,XHB[Name],0)</f>
        <v>2</v>
      </c>
      <c r="F121" s="35">
        <f>Input!T122</f>
        <v>8.9</v>
      </c>
    </row>
    <row r="122" spans="1:6" x14ac:dyDescent="0.25">
      <c r="A122" s="3">
        <f>MATCH(Input!B123, AV[Name],0)</f>
        <v>2</v>
      </c>
      <c r="B122" s="3">
        <f>MATCH(Input!C123, EAC[Name],0)</f>
        <v>5</v>
      </c>
      <c r="C122" s="3">
        <f>MATCH(Input!D123,PR[Name],0)</f>
        <v>1</v>
      </c>
      <c r="D122" s="3">
        <f>MATCH(Input!E123, UI[Name],0)</f>
        <v>1</v>
      </c>
      <c r="E122" s="3">
        <f>MATCH(Input!O123,XHB[Name],0)</f>
        <v>1</v>
      </c>
      <c r="F122" s="35">
        <f>Input!T123</f>
        <v>0</v>
      </c>
    </row>
    <row r="123" spans="1:6" x14ac:dyDescent="0.25">
      <c r="A123" s="3">
        <f>MATCH(Input!B124, AV[Name],0)</f>
        <v>2</v>
      </c>
      <c r="B123" s="3">
        <f>MATCH(Input!C124, EAC[Name],0)</f>
        <v>1</v>
      </c>
      <c r="C123" s="3">
        <f>MATCH(Input!D124,PR[Name],0)</f>
        <v>2</v>
      </c>
      <c r="D123" s="3">
        <f>MATCH(Input!E124, UI[Name],0)</f>
        <v>1</v>
      </c>
      <c r="E123" s="3">
        <f>MATCH(Input!O124,XHB[Name],0)</f>
        <v>1</v>
      </c>
      <c r="F123" s="35">
        <f>Input!T124</f>
        <v>0</v>
      </c>
    </row>
    <row r="124" spans="1:6" x14ac:dyDescent="0.25">
      <c r="A124" s="3">
        <f>MATCH(Input!B125, AV[Name],0)</f>
        <v>4</v>
      </c>
      <c r="B124" s="3">
        <f>MATCH(Input!C125, EAC[Name],0)</f>
        <v>5</v>
      </c>
      <c r="C124" s="3">
        <f>MATCH(Input!D125,PR[Name],0)</f>
        <v>1</v>
      </c>
      <c r="D124" s="3">
        <f>MATCH(Input!E125, UI[Name],0)</f>
        <v>1</v>
      </c>
      <c r="E124" s="3">
        <f>MATCH(Input!O125,XHB[Name],0)</f>
        <v>3</v>
      </c>
      <c r="F124" s="35">
        <f>Input!T125</f>
        <v>2.2000000000000002</v>
      </c>
    </row>
    <row r="125" spans="1:6" x14ac:dyDescent="0.25">
      <c r="A125" s="3">
        <f>MATCH(Input!B126, AV[Name],0)</f>
        <v>2</v>
      </c>
      <c r="B125" s="3">
        <f>MATCH(Input!C126, EAC[Name],0)</f>
        <v>6</v>
      </c>
      <c r="C125" s="3">
        <f>MATCH(Input!D126,PR[Name],0)</f>
        <v>1</v>
      </c>
      <c r="D125" s="3">
        <f>MATCH(Input!E126, UI[Name],0)</f>
        <v>2</v>
      </c>
      <c r="E125" s="3">
        <f>MATCH(Input!O126,XHB[Name],0)</f>
        <v>3</v>
      </c>
      <c r="F125" s="35">
        <f>Input!T126</f>
        <v>1.6</v>
      </c>
    </row>
    <row r="126" spans="1:6" x14ac:dyDescent="0.25">
      <c r="A126" s="3">
        <f>MATCH(Input!B127, AV[Name],0)</f>
        <v>2</v>
      </c>
      <c r="B126" s="3">
        <f>MATCH(Input!C127, EAC[Name],0)</f>
        <v>4</v>
      </c>
      <c r="C126" s="3">
        <f>MATCH(Input!D127,PR[Name],0)</f>
        <v>1</v>
      </c>
      <c r="D126" s="3">
        <f>MATCH(Input!E127, UI[Name],0)</f>
        <v>1</v>
      </c>
      <c r="E126" s="3">
        <f>MATCH(Input!O127,XHB[Name],0)</f>
        <v>3</v>
      </c>
      <c r="F126" s="35">
        <f>Input!T127</f>
        <v>6.6</v>
      </c>
    </row>
    <row r="127" spans="1:6" x14ac:dyDescent="0.25">
      <c r="A127" s="3">
        <f>MATCH(Input!B128, AV[Name],0)</f>
        <v>3</v>
      </c>
      <c r="B127" s="3">
        <f>MATCH(Input!C128, EAC[Name],0)</f>
        <v>2</v>
      </c>
      <c r="C127" s="3">
        <f>MATCH(Input!D128,PR[Name],0)</f>
        <v>1</v>
      </c>
      <c r="D127" s="3">
        <f>MATCH(Input!E128, UI[Name],0)</f>
        <v>2</v>
      </c>
      <c r="E127" s="3">
        <f>MATCH(Input!O128,XHB[Name],0)</f>
        <v>4</v>
      </c>
      <c r="F127" s="35">
        <f>Input!T128</f>
        <v>7</v>
      </c>
    </row>
    <row r="128" spans="1:6" x14ac:dyDescent="0.25">
      <c r="A128" s="3">
        <f>MATCH(Input!B129, AV[Name],0)</f>
        <v>2</v>
      </c>
      <c r="B128" s="3">
        <f>MATCH(Input!C129, EAC[Name],0)</f>
        <v>4</v>
      </c>
      <c r="C128" s="3">
        <f>MATCH(Input!D129,PR[Name],0)</f>
        <v>1</v>
      </c>
      <c r="D128" s="3">
        <f>MATCH(Input!E129, UI[Name],0)</f>
        <v>1</v>
      </c>
      <c r="E128" s="3">
        <f>MATCH(Input!O129,XHB[Name],0)</f>
        <v>4</v>
      </c>
      <c r="F128" s="35">
        <f>Input!T129</f>
        <v>8</v>
      </c>
    </row>
    <row r="129" spans="1:6" x14ac:dyDescent="0.25">
      <c r="A129" s="3">
        <f>MATCH(Input!B130, AV[Name],0)</f>
        <v>2</v>
      </c>
      <c r="B129" s="3">
        <f>MATCH(Input!C130, EAC[Name],0)</f>
        <v>6</v>
      </c>
      <c r="C129" s="3">
        <f>MATCH(Input!D130,PR[Name],0)</f>
        <v>3</v>
      </c>
      <c r="D129" s="3">
        <f>MATCH(Input!E130, UI[Name],0)</f>
        <v>2</v>
      </c>
      <c r="E129" s="3">
        <f>MATCH(Input!O130,XHB[Name],0)</f>
        <v>2</v>
      </c>
      <c r="F129" s="35">
        <f>Input!T130</f>
        <v>1.1000000000000001</v>
      </c>
    </row>
    <row r="130" spans="1:6" x14ac:dyDescent="0.25">
      <c r="A130" s="3">
        <f>MATCH(Input!B131, AV[Name],0)</f>
        <v>4</v>
      </c>
      <c r="B130" s="3">
        <f>MATCH(Input!C131, EAC[Name],0)</f>
        <v>2</v>
      </c>
      <c r="C130" s="3">
        <f>MATCH(Input!D131,PR[Name],0)</f>
        <v>3</v>
      </c>
      <c r="D130" s="3">
        <f>MATCH(Input!E131, UI[Name],0)</f>
        <v>1</v>
      </c>
      <c r="E130" s="3">
        <f>MATCH(Input!O131,XHB[Name],0)</f>
        <v>3</v>
      </c>
      <c r="F130" s="35">
        <f>Input!T131</f>
        <v>3.8</v>
      </c>
    </row>
    <row r="131" spans="1:6" x14ac:dyDescent="0.25">
      <c r="A131" s="3">
        <f>MATCH(Input!B132, AV[Name],0)</f>
        <v>2</v>
      </c>
      <c r="B131" s="3">
        <f>MATCH(Input!C132, EAC[Name],0)</f>
        <v>4</v>
      </c>
      <c r="C131" s="3">
        <f>MATCH(Input!D132,PR[Name],0)</f>
        <v>2</v>
      </c>
      <c r="D131" s="3">
        <f>MATCH(Input!E132, UI[Name],0)</f>
        <v>1</v>
      </c>
      <c r="E131" s="3">
        <f>MATCH(Input!O132,XHB[Name],0)</f>
        <v>2</v>
      </c>
      <c r="F131" s="35">
        <f>Input!T132</f>
        <v>4.2</v>
      </c>
    </row>
    <row r="132" spans="1:6" x14ac:dyDescent="0.25">
      <c r="A132" s="3">
        <f>MATCH(Input!B133, AV[Name],0)</f>
        <v>1</v>
      </c>
      <c r="B132" s="3">
        <f>MATCH(Input!C133, EAC[Name],0)</f>
        <v>5</v>
      </c>
      <c r="C132" s="3">
        <f>MATCH(Input!D133,PR[Name],0)</f>
        <v>3</v>
      </c>
      <c r="D132" s="3">
        <f>MATCH(Input!E133, UI[Name],0)</f>
        <v>1</v>
      </c>
      <c r="E132" s="3">
        <f>MATCH(Input!O133,XHB[Name],0)</f>
        <v>3</v>
      </c>
      <c r="F132" s="35">
        <f>Input!T133</f>
        <v>3.5</v>
      </c>
    </row>
    <row r="133" spans="1:6" x14ac:dyDescent="0.25">
      <c r="A133" s="3">
        <f>MATCH(Input!B134, AV[Name],0)</f>
        <v>3</v>
      </c>
      <c r="B133" s="3">
        <f>MATCH(Input!C134, EAC[Name],0)</f>
        <v>4</v>
      </c>
      <c r="C133" s="3">
        <f>MATCH(Input!D134,PR[Name],0)</f>
        <v>3</v>
      </c>
      <c r="D133" s="3">
        <f>MATCH(Input!E134, UI[Name],0)</f>
        <v>1</v>
      </c>
      <c r="E133" s="3">
        <f>MATCH(Input!O134,XHB[Name],0)</f>
        <v>2</v>
      </c>
      <c r="F133" s="35">
        <f>Input!T134</f>
        <v>2.9</v>
      </c>
    </row>
    <row r="134" spans="1:6" x14ac:dyDescent="0.25">
      <c r="A134" s="3">
        <f>MATCH(Input!B135, AV[Name],0)</f>
        <v>2</v>
      </c>
      <c r="B134" s="3">
        <f>MATCH(Input!C135, EAC[Name],0)</f>
        <v>6</v>
      </c>
      <c r="C134" s="3">
        <f>MATCH(Input!D135,PR[Name],0)</f>
        <v>3</v>
      </c>
      <c r="D134" s="3">
        <f>MATCH(Input!E135, UI[Name],0)</f>
        <v>2</v>
      </c>
      <c r="E134" s="3">
        <f>MATCH(Input!O135,XHB[Name],0)</f>
        <v>3</v>
      </c>
      <c r="F134" s="35">
        <f>Input!T135</f>
        <v>1.3</v>
      </c>
    </row>
    <row r="135" spans="1:6" x14ac:dyDescent="0.25">
      <c r="A135" s="3">
        <f>MATCH(Input!B136, AV[Name],0)</f>
        <v>1</v>
      </c>
      <c r="B135" s="3">
        <f>MATCH(Input!C136, EAC[Name],0)</f>
        <v>6</v>
      </c>
      <c r="C135" s="3">
        <f>MATCH(Input!D136,PR[Name],0)</f>
        <v>3</v>
      </c>
      <c r="D135" s="3">
        <f>MATCH(Input!E136, UI[Name],0)</f>
        <v>1</v>
      </c>
      <c r="E135" s="3">
        <f>MATCH(Input!O136,XHB[Name],0)</f>
        <v>1</v>
      </c>
      <c r="F135" s="35">
        <f>Input!T136</f>
        <v>0</v>
      </c>
    </row>
    <row r="136" spans="1:6" x14ac:dyDescent="0.25">
      <c r="A136" s="3">
        <f>MATCH(Input!B137, AV[Name],0)</f>
        <v>1</v>
      </c>
      <c r="B136" s="3">
        <f>MATCH(Input!C137, EAC[Name],0)</f>
        <v>4</v>
      </c>
      <c r="C136" s="3">
        <f>MATCH(Input!D137,PR[Name],0)</f>
        <v>1</v>
      </c>
      <c r="D136" s="3">
        <f>MATCH(Input!E137, UI[Name],0)</f>
        <v>2</v>
      </c>
      <c r="E136" s="3">
        <f>MATCH(Input!O137,XHB[Name],0)</f>
        <v>3</v>
      </c>
      <c r="F136" s="35">
        <f>Input!T137</f>
        <v>6.3</v>
      </c>
    </row>
    <row r="137" spans="1:6" x14ac:dyDescent="0.25">
      <c r="A137" s="3">
        <f>MATCH(Input!B138, AV[Name],0)</f>
        <v>1</v>
      </c>
      <c r="B137" s="3">
        <f>MATCH(Input!C138, EAC[Name],0)</f>
        <v>1</v>
      </c>
      <c r="C137" s="3">
        <f>MATCH(Input!D138,PR[Name],0)</f>
        <v>3</v>
      </c>
      <c r="D137" s="3">
        <f>MATCH(Input!E138, UI[Name],0)</f>
        <v>2</v>
      </c>
      <c r="E137" s="3">
        <f>MATCH(Input!O138,XHB[Name],0)</f>
        <v>3</v>
      </c>
      <c r="F137" s="35">
        <f>Input!T138</f>
        <v>6.4</v>
      </c>
    </row>
    <row r="138" spans="1:6" x14ac:dyDescent="0.25">
      <c r="A138" s="3">
        <f>MATCH(Input!B139, AV[Name],0)</f>
        <v>3</v>
      </c>
      <c r="B138" s="3">
        <f>MATCH(Input!C139, EAC[Name],0)</f>
        <v>1</v>
      </c>
      <c r="C138" s="3">
        <f>MATCH(Input!D139,PR[Name],0)</f>
        <v>1</v>
      </c>
      <c r="D138" s="3">
        <f>MATCH(Input!E139, UI[Name],0)</f>
        <v>2</v>
      </c>
      <c r="E138" s="3">
        <f>MATCH(Input!O139,XHB[Name],0)</f>
        <v>4</v>
      </c>
      <c r="F138" s="35">
        <f>Input!T139</f>
        <v>7.6</v>
      </c>
    </row>
    <row r="139" spans="1:6" x14ac:dyDescent="0.25">
      <c r="A139" s="3">
        <f>MATCH(Input!B140, AV[Name],0)</f>
        <v>4</v>
      </c>
      <c r="B139" s="3">
        <f>MATCH(Input!C140, EAC[Name],0)</f>
        <v>3</v>
      </c>
      <c r="C139" s="3">
        <f>MATCH(Input!D140,PR[Name],0)</f>
        <v>2</v>
      </c>
      <c r="D139" s="3">
        <f>MATCH(Input!E140, UI[Name],0)</f>
        <v>2</v>
      </c>
      <c r="E139" s="3">
        <f>MATCH(Input!O140,XHB[Name],0)</f>
        <v>1</v>
      </c>
      <c r="F139" s="35">
        <f>Input!T140</f>
        <v>0</v>
      </c>
    </row>
    <row r="140" spans="1:6" x14ac:dyDescent="0.25">
      <c r="A140" s="3">
        <f>MATCH(Input!B141, AV[Name],0)</f>
        <v>1</v>
      </c>
      <c r="B140" s="3">
        <f>MATCH(Input!C141, EAC[Name],0)</f>
        <v>4</v>
      </c>
      <c r="C140" s="3">
        <f>MATCH(Input!D141,PR[Name],0)</f>
        <v>2</v>
      </c>
      <c r="D140" s="3">
        <f>MATCH(Input!E141, UI[Name],0)</f>
        <v>1</v>
      </c>
      <c r="E140" s="3">
        <f>MATCH(Input!O141,XHB[Name],0)</f>
        <v>3</v>
      </c>
      <c r="F140" s="35">
        <f>Input!T141</f>
        <v>6.2</v>
      </c>
    </row>
    <row r="141" spans="1:6" x14ac:dyDescent="0.25">
      <c r="A141" s="3">
        <f>MATCH(Input!B142, AV[Name],0)</f>
        <v>4</v>
      </c>
      <c r="B141" s="3">
        <f>MATCH(Input!C142, EAC[Name],0)</f>
        <v>1</v>
      </c>
      <c r="C141" s="3">
        <f>MATCH(Input!D142,PR[Name],0)</f>
        <v>2</v>
      </c>
      <c r="D141" s="3">
        <f>MATCH(Input!E142, UI[Name],0)</f>
        <v>2</v>
      </c>
      <c r="E141" s="3">
        <f>MATCH(Input!O142,XHB[Name],0)</f>
        <v>1</v>
      </c>
      <c r="F141" s="35">
        <f>Input!T142</f>
        <v>0</v>
      </c>
    </row>
    <row r="142" spans="1:6" x14ac:dyDescent="0.25">
      <c r="A142" s="3">
        <f>MATCH(Input!B143, AV[Name],0)</f>
        <v>3</v>
      </c>
      <c r="B142" s="3">
        <f>MATCH(Input!C143, EAC[Name],0)</f>
        <v>5</v>
      </c>
      <c r="C142" s="3">
        <f>MATCH(Input!D143,PR[Name],0)</f>
        <v>1</v>
      </c>
      <c r="D142" s="3">
        <f>MATCH(Input!E143, UI[Name],0)</f>
        <v>2</v>
      </c>
      <c r="E142" s="3">
        <f>MATCH(Input!O143,XHB[Name],0)</f>
        <v>2</v>
      </c>
      <c r="F142" s="35">
        <f>Input!T143</f>
        <v>2</v>
      </c>
    </row>
    <row r="143" spans="1:6" x14ac:dyDescent="0.25">
      <c r="A143" s="3">
        <f>MATCH(Input!B144, AV[Name],0)</f>
        <v>1</v>
      </c>
      <c r="B143" s="3">
        <f>MATCH(Input!C144, EAC[Name],0)</f>
        <v>6</v>
      </c>
      <c r="C143" s="3">
        <f>MATCH(Input!D144,PR[Name],0)</f>
        <v>3</v>
      </c>
      <c r="D143" s="3">
        <f>MATCH(Input!E144, UI[Name],0)</f>
        <v>1</v>
      </c>
      <c r="E143" s="3">
        <f>MATCH(Input!O144,XHB[Name],0)</f>
        <v>2</v>
      </c>
      <c r="F143" s="35">
        <f>Input!T144</f>
        <v>1.5</v>
      </c>
    </row>
    <row r="144" spans="1:6" x14ac:dyDescent="0.25">
      <c r="A144" s="3">
        <f>MATCH(Input!B145, AV[Name],0)</f>
        <v>4</v>
      </c>
      <c r="B144" s="3">
        <f>MATCH(Input!C145, EAC[Name],0)</f>
        <v>6</v>
      </c>
      <c r="C144" s="3">
        <f>MATCH(Input!D145,PR[Name],0)</f>
        <v>3</v>
      </c>
      <c r="D144" s="3">
        <f>MATCH(Input!E145, UI[Name],0)</f>
        <v>1</v>
      </c>
      <c r="E144" s="3">
        <f>MATCH(Input!O145,XHB[Name],0)</f>
        <v>4</v>
      </c>
      <c r="F144" s="35">
        <f>Input!T145</f>
        <v>1</v>
      </c>
    </row>
    <row r="145" spans="1:6" x14ac:dyDescent="0.25">
      <c r="A145" s="3">
        <f>MATCH(Input!B146, AV[Name],0)</f>
        <v>1</v>
      </c>
      <c r="B145" s="3">
        <f>MATCH(Input!C146, EAC[Name],0)</f>
        <v>5</v>
      </c>
      <c r="C145" s="3">
        <f>MATCH(Input!D146,PR[Name],0)</f>
        <v>2</v>
      </c>
      <c r="D145" s="3">
        <f>MATCH(Input!E146, UI[Name],0)</f>
        <v>1</v>
      </c>
      <c r="E145" s="3">
        <f>MATCH(Input!O146,XHB[Name],0)</f>
        <v>1</v>
      </c>
      <c r="F145" s="35">
        <f>Input!T146</f>
        <v>0</v>
      </c>
    </row>
    <row r="146" spans="1:6" x14ac:dyDescent="0.25">
      <c r="A146" s="3">
        <f>MATCH(Input!B147, AV[Name],0)</f>
        <v>2</v>
      </c>
      <c r="B146" s="3">
        <f>MATCH(Input!C147, EAC[Name],0)</f>
        <v>4</v>
      </c>
      <c r="C146" s="3">
        <f>MATCH(Input!D147,PR[Name],0)</f>
        <v>1</v>
      </c>
      <c r="D146" s="3">
        <f>MATCH(Input!E147, UI[Name],0)</f>
        <v>1</v>
      </c>
      <c r="E146" s="3">
        <f>MATCH(Input!O147,XHB[Name],0)</f>
        <v>4</v>
      </c>
      <c r="F146" s="35">
        <f>Input!T147</f>
        <v>8</v>
      </c>
    </row>
    <row r="147" spans="1:6" x14ac:dyDescent="0.25">
      <c r="A147" s="3">
        <f>MATCH(Input!B148, AV[Name],0)</f>
        <v>2</v>
      </c>
      <c r="B147" s="3">
        <f>MATCH(Input!C148, EAC[Name],0)</f>
        <v>1</v>
      </c>
      <c r="C147" s="3">
        <f>MATCH(Input!D148,PR[Name],0)</f>
        <v>2</v>
      </c>
      <c r="D147" s="3">
        <f>MATCH(Input!E148, UI[Name],0)</f>
        <v>1</v>
      </c>
      <c r="E147" s="3">
        <f>MATCH(Input!O148,XHB[Name],0)</f>
        <v>3</v>
      </c>
      <c r="F147" s="35">
        <f>Input!T148</f>
        <v>7</v>
      </c>
    </row>
    <row r="148" spans="1:6" x14ac:dyDescent="0.25">
      <c r="A148" s="3">
        <f>MATCH(Input!B149, AV[Name],0)</f>
        <v>4</v>
      </c>
      <c r="B148" s="3">
        <f>MATCH(Input!C149, EAC[Name],0)</f>
        <v>4</v>
      </c>
      <c r="C148" s="3">
        <f>MATCH(Input!D149,PR[Name],0)</f>
        <v>1</v>
      </c>
      <c r="D148" s="3">
        <f>MATCH(Input!E149, UI[Name],0)</f>
        <v>1</v>
      </c>
      <c r="E148" s="3">
        <f>MATCH(Input!O149,XHB[Name],0)</f>
        <v>4</v>
      </c>
      <c r="F148" s="35">
        <f>Input!T149</f>
        <v>5.2</v>
      </c>
    </row>
    <row r="149" spans="1:6" x14ac:dyDescent="0.25">
      <c r="A149" s="3">
        <f>MATCH(Input!B150, AV[Name],0)</f>
        <v>4</v>
      </c>
      <c r="B149" s="3">
        <f>MATCH(Input!C150, EAC[Name],0)</f>
        <v>4</v>
      </c>
      <c r="C149" s="3">
        <f>MATCH(Input!D150,PR[Name],0)</f>
        <v>3</v>
      </c>
      <c r="D149" s="3">
        <f>MATCH(Input!E150, UI[Name],0)</f>
        <v>2</v>
      </c>
      <c r="E149" s="3">
        <f>MATCH(Input!O150,XHB[Name],0)</f>
        <v>2</v>
      </c>
      <c r="F149" s="35">
        <f>Input!T150</f>
        <v>1.2</v>
      </c>
    </row>
    <row r="150" spans="1:6" x14ac:dyDescent="0.25">
      <c r="A150" s="3">
        <f>MATCH(Input!B151, AV[Name],0)</f>
        <v>4</v>
      </c>
      <c r="B150" s="3">
        <f>MATCH(Input!C151, EAC[Name],0)</f>
        <v>5</v>
      </c>
      <c r="C150" s="3">
        <f>MATCH(Input!D151,PR[Name],0)</f>
        <v>1</v>
      </c>
      <c r="D150" s="3">
        <f>MATCH(Input!E151, UI[Name],0)</f>
        <v>1</v>
      </c>
      <c r="E150" s="3">
        <f>MATCH(Input!O151,XHB[Name],0)</f>
        <v>2</v>
      </c>
      <c r="F150" s="35">
        <f>Input!T151</f>
        <v>2</v>
      </c>
    </row>
    <row r="151" spans="1:6" x14ac:dyDescent="0.25">
      <c r="A151" s="3">
        <f>MATCH(Input!B152, AV[Name],0)</f>
        <v>3</v>
      </c>
      <c r="B151" s="3">
        <f>MATCH(Input!C152, EAC[Name],0)</f>
        <v>5</v>
      </c>
      <c r="C151" s="3">
        <f>MATCH(Input!D152,PR[Name],0)</f>
        <v>2</v>
      </c>
      <c r="D151" s="3">
        <f>MATCH(Input!E152, UI[Name],0)</f>
        <v>2</v>
      </c>
      <c r="E151" s="3">
        <f>MATCH(Input!O152,XHB[Name],0)</f>
        <v>1</v>
      </c>
      <c r="F151" s="35">
        <f>Input!T152</f>
        <v>0</v>
      </c>
    </row>
    <row r="152" spans="1:6" x14ac:dyDescent="0.25">
      <c r="A152" s="3">
        <f>MATCH(Input!B153, AV[Name],0)</f>
        <v>3</v>
      </c>
      <c r="B152" s="3">
        <f>MATCH(Input!C153, EAC[Name],0)</f>
        <v>1</v>
      </c>
      <c r="C152" s="3">
        <f>MATCH(Input!D153,PR[Name],0)</f>
        <v>3</v>
      </c>
      <c r="D152" s="3">
        <f>MATCH(Input!E153, UI[Name],0)</f>
        <v>2</v>
      </c>
      <c r="E152" s="3">
        <f>MATCH(Input!O153,XHB[Name],0)</f>
        <v>1</v>
      </c>
      <c r="F152" s="35">
        <f>Input!T153</f>
        <v>0</v>
      </c>
    </row>
    <row r="153" spans="1:6" x14ac:dyDescent="0.25">
      <c r="A153" s="3">
        <f>MATCH(Input!B154, AV[Name],0)</f>
        <v>4</v>
      </c>
      <c r="B153" s="3">
        <f>MATCH(Input!C154, EAC[Name],0)</f>
        <v>5</v>
      </c>
      <c r="C153" s="3">
        <f>MATCH(Input!D154,PR[Name],0)</f>
        <v>1</v>
      </c>
      <c r="D153" s="3">
        <f>MATCH(Input!E154, UI[Name],0)</f>
        <v>1</v>
      </c>
      <c r="E153" s="3">
        <f>MATCH(Input!O154,XHB[Name],0)</f>
        <v>2</v>
      </c>
      <c r="F153" s="35">
        <f>Input!T154</f>
        <v>2</v>
      </c>
    </row>
    <row r="154" spans="1:6" x14ac:dyDescent="0.25">
      <c r="A154" s="3">
        <f>MATCH(Input!B155, AV[Name],0)</f>
        <v>3</v>
      </c>
      <c r="B154" s="3">
        <f>MATCH(Input!C155, EAC[Name],0)</f>
        <v>6</v>
      </c>
      <c r="C154" s="3">
        <f>MATCH(Input!D155,PR[Name],0)</f>
        <v>2</v>
      </c>
      <c r="D154" s="3">
        <f>MATCH(Input!E155, UI[Name],0)</f>
        <v>2</v>
      </c>
      <c r="E154" s="3">
        <f>MATCH(Input!O155,XHB[Name],0)</f>
        <v>1</v>
      </c>
      <c r="F154" s="35">
        <f>Input!T155</f>
        <v>0</v>
      </c>
    </row>
    <row r="155" spans="1:6" x14ac:dyDescent="0.25">
      <c r="A155" s="3">
        <f>MATCH(Input!B156, AV[Name],0)</f>
        <v>2</v>
      </c>
      <c r="B155" s="3">
        <f>MATCH(Input!C156, EAC[Name],0)</f>
        <v>5</v>
      </c>
      <c r="C155" s="3">
        <f>MATCH(Input!D156,PR[Name],0)</f>
        <v>1</v>
      </c>
      <c r="D155" s="3">
        <f>MATCH(Input!E156, UI[Name],0)</f>
        <v>1</v>
      </c>
      <c r="E155" s="3">
        <f>MATCH(Input!O156,XHB[Name],0)</f>
        <v>3</v>
      </c>
      <c r="F155" s="35">
        <f>Input!T156</f>
        <v>3.6</v>
      </c>
    </row>
    <row r="156" spans="1:6" x14ac:dyDescent="0.25">
      <c r="A156" s="3">
        <f>MATCH(Input!B157, AV[Name],0)</f>
        <v>4</v>
      </c>
      <c r="B156" s="3">
        <f>MATCH(Input!C157, EAC[Name],0)</f>
        <v>4</v>
      </c>
      <c r="C156" s="3">
        <f>MATCH(Input!D157,PR[Name],0)</f>
        <v>2</v>
      </c>
      <c r="D156" s="3">
        <f>MATCH(Input!E157, UI[Name],0)</f>
        <v>1</v>
      </c>
      <c r="E156" s="3">
        <f>MATCH(Input!O157,XHB[Name],0)</f>
        <v>4</v>
      </c>
      <c r="F156" s="35">
        <f>Input!T157</f>
        <v>4.2</v>
      </c>
    </row>
    <row r="157" spans="1:6" x14ac:dyDescent="0.25">
      <c r="A157" s="3">
        <f>MATCH(Input!B158, AV[Name],0)</f>
        <v>2</v>
      </c>
      <c r="B157" s="3">
        <f>MATCH(Input!C158, EAC[Name],0)</f>
        <v>3</v>
      </c>
      <c r="C157" s="3">
        <f>MATCH(Input!D158,PR[Name],0)</f>
        <v>3</v>
      </c>
      <c r="D157" s="3">
        <f>MATCH(Input!E158, UI[Name],0)</f>
        <v>1</v>
      </c>
      <c r="E157" s="3">
        <f>MATCH(Input!O158,XHB[Name],0)</f>
        <v>4</v>
      </c>
      <c r="F157" s="35">
        <f>Input!T158</f>
        <v>7.6</v>
      </c>
    </row>
    <row r="158" spans="1:6" x14ac:dyDescent="0.25">
      <c r="A158" s="3">
        <f>MATCH(Input!B159, AV[Name],0)</f>
        <v>2</v>
      </c>
      <c r="B158" s="3">
        <f>MATCH(Input!C159, EAC[Name],0)</f>
        <v>3</v>
      </c>
      <c r="C158" s="3">
        <f>MATCH(Input!D159,PR[Name],0)</f>
        <v>1</v>
      </c>
      <c r="D158" s="3">
        <f>MATCH(Input!E159, UI[Name],0)</f>
        <v>1</v>
      </c>
      <c r="E158" s="3">
        <f>MATCH(Input!O159,XHB[Name],0)</f>
        <v>3</v>
      </c>
      <c r="F158" s="35">
        <f>Input!T159</f>
        <v>7.2</v>
      </c>
    </row>
    <row r="159" spans="1:6" x14ac:dyDescent="0.25">
      <c r="A159" s="3">
        <f>MATCH(Input!B160, AV[Name],0)</f>
        <v>1</v>
      </c>
      <c r="B159" s="3">
        <f>MATCH(Input!C160, EAC[Name],0)</f>
        <v>5</v>
      </c>
      <c r="C159" s="3">
        <f>MATCH(Input!D160,PR[Name],0)</f>
        <v>1</v>
      </c>
      <c r="D159" s="3">
        <f>MATCH(Input!E160, UI[Name],0)</f>
        <v>1</v>
      </c>
      <c r="E159" s="3">
        <f>MATCH(Input!O160,XHB[Name],0)</f>
        <v>2</v>
      </c>
      <c r="F159" s="35">
        <f>Input!T160</f>
        <v>2.9</v>
      </c>
    </row>
    <row r="160" spans="1:6" x14ac:dyDescent="0.25">
      <c r="A160" s="3">
        <f>MATCH(Input!B161, AV[Name],0)</f>
        <v>4</v>
      </c>
      <c r="B160" s="3">
        <f>MATCH(Input!C161, EAC[Name],0)</f>
        <v>5</v>
      </c>
      <c r="C160" s="3">
        <f>MATCH(Input!D161,PR[Name],0)</f>
        <v>2</v>
      </c>
      <c r="D160" s="3">
        <f>MATCH(Input!E161, UI[Name],0)</f>
        <v>2</v>
      </c>
      <c r="E160" s="3">
        <f>MATCH(Input!O161,XHB[Name],0)</f>
        <v>2</v>
      </c>
      <c r="F160" s="35">
        <f>Input!T161</f>
        <v>1.6</v>
      </c>
    </row>
    <row r="161" spans="1:6" x14ac:dyDescent="0.25">
      <c r="A161" s="3">
        <f>MATCH(Input!B162, AV[Name],0)</f>
        <v>4</v>
      </c>
      <c r="B161" s="3">
        <f>MATCH(Input!C162, EAC[Name],0)</f>
        <v>6</v>
      </c>
      <c r="C161" s="3">
        <f>MATCH(Input!D162,PR[Name],0)</f>
        <v>1</v>
      </c>
      <c r="D161" s="3">
        <f>MATCH(Input!E162, UI[Name],0)</f>
        <v>1</v>
      </c>
      <c r="E161" s="3">
        <f>MATCH(Input!O162,XHB[Name],0)</f>
        <v>2</v>
      </c>
      <c r="F161" s="35">
        <f>Input!T162</f>
        <v>0.8</v>
      </c>
    </row>
    <row r="162" spans="1:6" x14ac:dyDescent="0.25">
      <c r="A162" s="3">
        <f>MATCH(Input!B163, AV[Name],0)</f>
        <v>1</v>
      </c>
      <c r="B162" s="3">
        <f>MATCH(Input!C163, EAC[Name],0)</f>
        <v>2</v>
      </c>
      <c r="C162" s="3">
        <f>MATCH(Input!D163,PR[Name],0)</f>
        <v>1</v>
      </c>
      <c r="D162" s="3">
        <f>MATCH(Input!E163, UI[Name],0)</f>
        <v>2</v>
      </c>
      <c r="E162" s="3">
        <f>MATCH(Input!O163,XHB[Name],0)</f>
        <v>1</v>
      </c>
      <c r="F162" s="35">
        <f>Input!T163</f>
        <v>0</v>
      </c>
    </row>
    <row r="163" spans="1:6" x14ac:dyDescent="0.25">
      <c r="A163" s="3">
        <f>MATCH(Input!B164, AV[Name],0)</f>
        <v>2</v>
      </c>
      <c r="B163" s="3">
        <f>MATCH(Input!C164, EAC[Name],0)</f>
        <v>1</v>
      </c>
      <c r="C163" s="3">
        <f>MATCH(Input!D164,PR[Name],0)</f>
        <v>2</v>
      </c>
      <c r="D163" s="3">
        <f>MATCH(Input!E164, UI[Name],0)</f>
        <v>2</v>
      </c>
      <c r="E163" s="3">
        <f>MATCH(Input!O164,XHB[Name],0)</f>
        <v>4</v>
      </c>
      <c r="F163" s="35">
        <f>Input!T164</f>
        <v>7.4</v>
      </c>
    </row>
    <row r="164" spans="1:6" x14ac:dyDescent="0.25">
      <c r="A164" s="3">
        <f>MATCH(Input!B165, AV[Name],0)</f>
        <v>1</v>
      </c>
      <c r="B164" s="3">
        <f>MATCH(Input!C165, EAC[Name],0)</f>
        <v>5</v>
      </c>
      <c r="C164" s="3">
        <f>MATCH(Input!D165,PR[Name],0)</f>
        <v>1</v>
      </c>
      <c r="D164" s="3">
        <f>MATCH(Input!E165, UI[Name],0)</f>
        <v>1</v>
      </c>
      <c r="E164" s="3">
        <f>MATCH(Input!O165,XHB[Name],0)</f>
        <v>3</v>
      </c>
      <c r="F164" s="35">
        <f>Input!T165</f>
        <v>3.7</v>
      </c>
    </row>
    <row r="165" spans="1:6" x14ac:dyDescent="0.25">
      <c r="A165" s="3">
        <f>MATCH(Input!B166, AV[Name],0)</f>
        <v>4</v>
      </c>
      <c r="B165" s="3">
        <f>MATCH(Input!C166, EAC[Name],0)</f>
        <v>6</v>
      </c>
      <c r="C165" s="3">
        <f>MATCH(Input!D166,PR[Name],0)</f>
        <v>1</v>
      </c>
      <c r="D165" s="3">
        <f>MATCH(Input!E166, UI[Name],0)</f>
        <v>2</v>
      </c>
      <c r="E165" s="3">
        <f>MATCH(Input!O166,XHB[Name],0)</f>
        <v>1</v>
      </c>
      <c r="F165" s="35">
        <f>Input!T166</f>
        <v>0</v>
      </c>
    </row>
    <row r="166" spans="1:6" x14ac:dyDescent="0.25">
      <c r="A166" s="3">
        <f>MATCH(Input!B167, AV[Name],0)</f>
        <v>3</v>
      </c>
      <c r="B166" s="3">
        <f>MATCH(Input!C167, EAC[Name],0)</f>
        <v>6</v>
      </c>
      <c r="C166" s="3">
        <f>MATCH(Input!D167,PR[Name],0)</f>
        <v>2</v>
      </c>
      <c r="D166" s="3">
        <f>MATCH(Input!E167, UI[Name],0)</f>
        <v>1</v>
      </c>
      <c r="E166" s="3">
        <f>MATCH(Input!O167,XHB[Name],0)</f>
        <v>1</v>
      </c>
      <c r="F166" s="35">
        <f>Input!T167</f>
        <v>0</v>
      </c>
    </row>
    <row r="167" spans="1:6" x14ac:dyDescent="0.25">
      <c r="A167" s="3">
        <f>MATCH(Input!B168, AV[Name],0)</f>
        <v>4</v>
      </c>
      <c r="B167" s="3">
        <f>MATCH(Input!C168, EAC[Name],0)</f>
        <v>6</v>
      </c>
      <c r="C167" s="3">
        <f>MATCH(Input!D168,PR[Name],0)</f>
        <v>3</v>
      </c>
      <c r="D167" s="3">
        <f>MATCH(Input!E168, UI[Name],0)</f>
        <v>2</v>
      </c>
      <c r="E167" s="3">
        <f>MATCH(Input!O168,XHB[Name],0)</f>
        <v>4</v>
      </c>
      <c r="F167" s="35">
        <f>Input!T168</f>
        <v>0.6</v>
      </c>
    </row>
    <row r="168" spans="1:6" x14ac:dyDescent="0.25">
      <c r="A168" s="3">
        <f>MATCH(Input!B169, AV[Name],0)</f>
        <v>2</v>
      </c>
      <c r="B168" s="3">
        <f>MATCH(Input!C169, EAC[Name],0)</f>
        <v>4</v>
      </c>
      <c r="C168" s="3">
        <f>MATCH(Input!D169,PR[Name],0)</f>
        <v>3</v>
      </c>
      <c r="D168" s="3">
        <f>MATCH(Input!E169, UI[Name],0)</f>
        <v>2</v>
      </c>
      <c r="E168" s="3">
        <f>MATCH(Input!O169,XHB[Name],0)</f>
        <v>3</v>
      </c>
      <c r="F168" s="35">
        <f>Input!T169</f>
        <v>3.8</v>
      </c>
    </row>
    <row r="169" spans="1:6" x14ac:dyDescent="0.25">
      <c r="A169" s="3">
        <f>MATCH(Input!B170, AV[Name],0)</f>
        <v>4</v>
      </c>
      <c r="B169" s="3">
        <f>MATCH(Input!C170, EAC[Name],0)</f>
        <v>2</v>
      </c>
      <c r="C169" s="3">
        <f>MATCH(Input!D170,PR[Name],0)</f>
        <v>1</v>
      </c>
      <c r="D169" s="3">
        <f>MATCH(Input!E170, UI[Name],0)</f>
        <v>1</v>
      </c>
      <c r="E169" s="3">
        <f>MATCH(Input!O170,XHB[Name],0)</f>
        <v>2</v>
      </c>
      <c r="F169" s="35">
        <f>Input!T170</f>
        <v>4.5</v>
      </c>
    </row>
    <row r="170" spans="1:6" x14ac:dyDescent="0.25">
      <c r="A170" s="3">
        <f>MATCH(Input!B171, AV[Name],0)</f>
        <v>2</v>
      </c>
      <c r="B170" s="3">
        <f>MATCH(Input!C171, EAC[Name],0)</f>
        <v>3</v>
      </c>
      <c r="C170" s="3">
        <f>MATCH(Input!D171,PR[Name],0)</f>
        <v>2</v>
      </c>
      <c r="D170" s="3">
        <f>MATCH(Input!E171, UI[Name],0)</f>
        <v>2</v>
      </c>
      <c r="E170" s="3">
        <f>MATCH(Input!O171,XHB[Name],0)</f>
        <v>3</v>
      </c>
      <c r="F170" s="35">
        <f>Input!T171</f>
        <v>6.1</v>
      </c>
    </row>
    <row r="171" spans="1:6" x14ac:dyDescent="0.25">
      <c r="A171" s="3">
        <f>MATCH(Input!B172, AV[Name],0)</f>
        <v>3</v>
      </c>
      <c r="B171" s="3">
        <f>MATCH(Input!C172, EAC[Name],0)</f>
        <v>4</v>
      </c>
      <c r="C171" s="3">
        <f>MATCH(Input!D172,PR[Name],0)</f>
        <v>3</v>
      </c>
      <c r="D171" s="3">
        <f>MATCH(Input!E172, UI[Name],0)</f>
        <v>2</v>
      </c>
      <c r="E171" s="3">
        <f>MATCH(Input!O172,XHB[Name],0)</f>
        <v>2</v>
      </c>
      <c r="F171" s="35">
        <f>Input!T172</f>
        <v>1.8</v>
      </c>
    </row>
    <row r="172" spans="1:6" x14ac:dyDescent="0.25">
      <c r="A172" s="3">
        <f>MATCH(Input!B173, AV[Name],0)</f>
        <v>1</v>
      </c>
      <c r="B172" s="3">
        <f>MATCH(Input!C173, EAC[Name],0)</f>
        <v>2</v>
      </c>
      <c r="C172" s="3">
        <f>MATCH(Input!D173,PR[Name],0)</f>
        <v>1</v>
      </c>
      <c r="D172" s="3">
        <f>MATCH(Input!E173, UI[Name],0)</f>
        <v>2</v>
      </c>
      <c r="E172" s="3">
        <f>MATCH(Input!O173,XHB[Name],0)</f>
        <v>4</v>
      </c>
      <c r="F172" s="35">
        <f>Input!T173</f>
        <v>9</v>
      </c>
    </row>
    <row r="173" spans="1:6" x14ac:dyDescent="0.25">
      <c r="A173" s="3">
        <f>MATCH(Input!B174, AV[Name],0)</f>
        <v>2</v>
      </c>
      <c r="B173" s="3">
        <f>MATCH(Input!C174, EAC[Name],0)</f>
        <v>6</v>
      </c>
      <c r="C173" s="3">
        <f>MATCH(Input!D174,PR[Name],0)</f>
        <v>1</v>
      </c>
      <c r="D173" s="3">
        <f>MATCH(Input!E174, UI[Name],0)</f>
        <v>1</v>
      </c>
      <c r="E173" s="3">
        <f>MATCH(Input!O174,XHB[Name],0)</f>
        <v>2</v>
      </c>
      <c r="F173" s="35">
        <f>Input!T174</f>
        <v>1.6</v>
      </c>
    </row>
    <row r="174" spans="1:6" x14ac:dyDescent="0.25">
      <c r="A174" s="3">
        <f>MATCH(Input!B175, AV[Name],0)</f>
        <v>4</v>
      </c>
      <c r="B174" s="3">
        <f>MATCH(Input!C175, EAC[Name],0)</f>
        <v>2</v>
      </c>
      <c r="C174" s="3">
        <f>MATCH(Input!D175,PR[Name],0)</f>
        <v>2</v>
      </c>
      <c r="D174" s="3">
        <f>MATCH(Input!E175, UI[Name],0)</f>
        <v>1</v>
      </c>
      <c r="E174" s="3">
        <f>MATCH(Input!O175,XHB[Name],0)</f>
        <v>3</v>
      </c>
      <c r="F174" s="35">
        <f>Input!T175</f>
        <v>5.9</v>
      </c>
    </row>
    <row r="175" spans="1:6" x14ac:dyDescent="0.25">
      <c r="A175" s="3">
        <f>MATCH(Input!B176, AV[Name],0)</f>
        <v>4</v>
      </c>
      <c r="B175" s="3">
        <f>MATCH(Input!C176, EAC[Name],0)</f>
        <v>5</v>
      </c>
      <c r="C175" s="3">
        <f>MATCH(Input!D176,PR[Name],0)</f>
        <v>1</v>
      </c>
      <c r="D175" s="3">
        <f>MATCH(Input!E176, UI[Name],0)</f>
        <v>1</v>
      </c>
      <c r="E175" s="3">
        <f>MATCH(Input!O176,XHB[Name],0)</f>
        <v>2</v>
      </c>
      <c r="F175" s="35">
        <f>Input!T176</f>
        <v>2</v>
      </c>
    </row>
    <row r="176" spans="1:6" x14ac:dyDescent="0.25">
      <c r="A176" s="3">
        <f>MATCH(Input!B177, AV[Name],0)</f>
        <v>3</v>
      </c>
      <c r="B176" s="3">
        <f>MATCH(Input!C177, EAC[Name],0)</f>
        <v>4</v>
      </c>
      <c r="C176" s="3">
        <f>MATCH(Input!D177,PR[Name],0)</f>
        <v>2</v>
      </c>
      <c r="D176" s="3">
        <f>MATCH(Input!E177, UI[Name],0)</f>
        <v>1</v>
      </c>
      <c r="E176" s="3">
        <f>MATCH(Input!O177,XHB[Name],0)</f>
        <v>3</v>
      </c>
      <c r="F176" s="35">
        <f>Input!T177</f>
        <v>4.2</v>
      </c>
    </row>
    <row r="177" spans="1:6" x14ac:dyDescent="0.25">
      <c r="A177" s="3">
        <f>MATCH(Input!B178, AV[Name],0)</f>
        <v>1</v>
      </c>
      <c r="B177" s="3">
        <f>MATCH(Input!C178, EAC[Name],0)</f>
        <v>2</v>
      </c>
      <c r="C177" s="3">
        <f>MATCH(Input!D178,PR[Name],0)</f>
        <v>1</v>
      </c>
      <c r="D177" s="3">
        <f>MATCH(Input!E178, UI[Name],0)</f>
        <v>2</v>
      </c>
      <c r="E177" s="3">
        <f>MATCH(Input!O178,XHB[Name],0)</f>
        <v>3</v>
      </c>
      <c r="F177" s="35">
        <f>Input!T178</f>
        <v>8.8000000000000007</v>
      </c>
    </row>
    <row r="178" spans="1:6" x14ac:dyDescent="0.25">
      <c r="A178" s="3">
        <f>MATCH(Input!B179, AV[Name],0)</f>
        <v>4</v>
      </c>
      <c r="B178" s="3">
        <f>MATCH(Input!C179, EAC[Name],0)</f>
        <v>5</v>
      </c>
      <c r="C178" s="3">
        <f>MATCH(Input!D179,PR[Name],0)</f>
        <v>1</v>
      </c>
      <c r="D178" s="3">
        <f>MATCH(Input!E179, UI[Name],0)</f>
        <v>2</v>
      </c>
      <c r="E178" s="3">
        <f>MATCH(Input!O179,XHB[Name],0)</f>
        <v>3</v>
      </c>
      <c r="F178" s="35">
        <f>Input!T179</f>
        <v>2</v>
      </c>
    </row>
    <row r="179" spans="1:6" x14ac:dyDescent="0.25">
      <c r="A179" s="3">
        <f>MATCH(Input!B180, AV[Name],0)</f>
        <v>3</v>
      </c>
      <c r="B179" s="3">
        <f>MATCH(Input!C180, EAC[Name],0)</f>
        <v>6</v>
      </c>
      <c r="C179" s="3">
        <f>MATCH(Input!D180,PR[Name],0)</f>
        <v>3</v>
      </c>
      <c r="D179" s="3">
        <f>MATCH(Input!E180, UI[Name],0)</f>
        <v>2</v>
      </c>
      <c r="E179" s="3">
        <f>MATCH(Input!O180,XHB[Name],0)</f>
        <v>2</v>
      </c>
      <c r="F179" s="35">
        <f>Input!T180</f>
        <v>0.7</v>
      </c>
    </row>
    <row r="180" spans="1:6" x14ac:dyDescent="0.25">
      <c r="A180" s="3">
        <f>MATCH(Input!B181, AV[Name],0)</f>
        <v>2</v>
      </c>
      <c r="B180" s="3">
        <f>MATCH(Input!C181, EAC[Name],0)</f>
        <v>3</v>
      </c>
      <c r="C180" s="3">
        <f>MATCH(Input!D181,PR[Name],0)</f>
        <v>2</v>
      </c>
      <c r="D180" s="3">
        <f>MATCH(Input!E181, UI[Name],0)</f>
        <v>2</v>
      </c>
      <c r="E180" s="3">
        <f>MATCH(Input!O181,XHB[Name],0)</f>
        <v>1</v>
      </c>
      <c r="F180" s="35">
        <f>Input!T181</f>
        <v>0</v>
      </c>
    </row>
    <row r="181" spans="1:6" x14ac:dyDescent="0.25">
      <c r="A181" s="3">
        <f>MATCH(Input!B182, AV[Name],0)</f>
        <v>3</v>
      </c>
      <c r="B181" s="3">
        <f>MATCH(Input!C182, EAC[Name],0)</f>
        <v>4</v>
      </c>
      <c r="C181" s="3">
        <f>MATCH(Input!D182,PR[Name],0)</f>
        <v>2</v>
      </c>
      <c r="D181" s="3">
        <f>MATCH(Input!E182, UI[Name],0)</f>
        <v>2</v>
      </c>
      <c r="E181" s="3">
        <f>MATCH(Input!O182,XHB[Name],0)</f>
        <v>2</v>
      </c>
      <c r="F181" s="35">
        <f>Input!T182</f>
        <v>2.6</v>
      </c>
    </row>
    <row r="182" spans="1:6" x14ac:dyDescent="0.25">
      <c r="A182" s="3">
        <f>MATCH(Input!B183, AV[Name],0)</f>
        <v>1</v>
      </c>
      <c r="B182" s="3">
        <f>MATCH(Input!C183, EAC[Name],0)</f>
        <v>1</v>
      </c>
      <c r="C182" s="3">
        <f>MATCH(Input!D183,PR[Name],0)</f>
        <v>1</v>
      </c>
      <c r="D182" s="3">
        <f>MATCH(Input!E183, UI[Name],0)</f>
        <v>1</v>
      </c>
      <c r="E182" s="3">
        <f>MATCH(Input!O183,XHB[Name],0)</f>
        <v>4</v>
      </c>
      <c r="F182" s="35">
        <f>Input!T183</f>
        <v>10</v>
      </c>
    </row>
    <row r="183" spans="1:6" x14ac:dyDescent="0.25">
      <c r="A183" s="3">
        <f>MATCH(Input!B184, AV[Name],0)</f>
        <v>4</v>
      </c>
      <c r="B183" s="3">
        <f>MATCH(Input!C184, EAC[Name],0)</f>
        <v>6</v>
      </c>
      <c r="C183" s="3">
        <f>MATCH(Input!D184,PR[Name],0)</f>
        <v>3</v>
      </c>
      <c r="D183" s="3">
        <f>MATCH(Input!E184, UI[Name],0)</f>
        <v>2</v>
      </c>
      <c r="E183" s="3">
        <f>MATCH(Input!O184,XHB[Name],0)</f>
        <v>4</v>
      </c>
      <c r="F183" s="35">
        <f>Input!T184</f>
        <v>0.6</v>
      </c>
    </row>
    <row r="184" spans="1:6" x14ac:dyDescent="0.25">
      <c r="A184" s="3">
        <f>MATCH(Input!B185, AV[Name],0)</f>
        <v>4</v>
      </c>
      <c r="B184" s="3">
        <f>MATCH(Input!C185, EAC[Name],0)</f>
        <v>6</v>
      </c>
      <c r="C184" s="3">
        <f>MATCH(Input!D185,PR[Name],0)</f>
        <v>3</v>
      </c>
      <c r="D184" s="3">
        <f>MATCH(Input!E185, UI[Name],0)</f>
        <v>2</v>
      </c>
      <c r="E184" s="3">
        <f>MATCH(Input!O185,XHB[Name],0)</f>
        <v>2</v>
      </c>
      <c r="F184" s="35">
        <f>Input!T185</f>
        <v>0.3</v>
      </c>
    </row>
    <row r="185" spans="1:6" x14ac:dyDescent="0.25">
      <c r="A185" s="3">
        <f>MATCH(Input!B186, AV[Name],0)</f>
        <v>4</v>
      </c>
      <c r="B185" s="3">
        <f>MATCH(Input!C186, EAC[Name],0)</f>
        <v>6</v>
      </c>
      <c r="C185" s="3">
        <f>MATCH(Input!D186,PR[Name],0)</f>
        <v>3</v>
      </c>
      <c r="D185" s="3">
        <f>MATCH(Input!E186, UI[Name],0)</f>
        <v>2</v>
      </c>
      <c r="E185" s="3">
        <f>MATCH(Input!O186,XHB[Name],0)</f>
        <v>3</v>
      </c>
      <c r="F185" s="35">
        <f>Input!T186</f>
        <v>0.5</v>
      </c>
    </row>
    <row r="186" spans="1:6" x14ac:dyDescent="0.25">
      <c r="A186" s="10">
        <f>MATCH(Input!B187, AV[Name],0)</f>
        <v>4</v>
      </c>
      <c r="B186" s="10">
        <f>MATCH(Input!C187, EAC[Name],0)</f>
        <v>6</v>
      </c>
      <c r="C186" s="10">
        <f>MATCH(Input!D187,PR[Name],0)</f>
        <v>3</v>
      </c>
      <c r="D186" s="10">
        <f>MATCH(Input!E187, UI[Name],0)</f>
        <v>2</v>
      </c>
      <c r="E186" s="10">
        <f>MATCH(Input!O187,XHB[Name],0)</f>
        <v>1</v>
      </c>
      <c r="F186" s="36">
        <f>Input!T187</f>
        <v>0</v>
      </c>
    </row>
    <row r="187" spans="1:6" x14ac:dyDescent="0.25">
      <c r="A187" s="3">
        <f>MATCH(Input!B188, AV[Name],0)</f>
        <v>4</v>
      </c>
      <c r="B187" s="3">
        <f>MATCH(Input!C188, EAC[Name],0)</f>
        <v>6</v>
      </c>
      <c r="C187" s="3">
        <f>MATCH(Input!D188,PR[Name],0)</f>
        <v>3</v>
      </c>
      <c r="D187" s="3">
        <f>MATCH(Input!E188, UI[Name],0)</f>
        <v>2</v>
      </c>
      <c r="E187" s="3">
        <f>MATCH(Input!O188,XHB[Name],0)</f>
        <v>2</v>
      </c>
      <c r="F187" s="36">
        <f>Input!T188</f>
        <v>0.3</v>
      </c>
    </row>
    <row r="188" spans="1:6" x14ac:dyDescent="0.25">
      <c r="A188" s="3">
        <f>MATCH(Input!B189, AV[Name],0)</f>
        <v>4</v>
      </c>
      <c r="B188" s="3">
        <f>MATCH(Input!C189, EAC[Name],0)</f>
        <v>6</v>
      </c>
      <c r="C188" s="3">
        <f>MATCH(Input!D189,PR[Name],0)</f>
        <v>3</v>
      </c>
      <c r="D188" s="3">
        <f>MATCH(Input!E189, UI[Name],0)</f>
        <v>2</v>
      </c>
      <c r="E188" s="3">
        <f>MATCH(Input!O189,XHB[Name],0)</f>
        <v>3</v>
      </c>
      <c r="F188" s="36">
        <f>Input!T189</f>
        <v>0.5</v>
      </c>
    </row>
    <row r="189" spans="1:6" x14ac:dyDescent="0.25">
      <c r="A189" s="3">
        <f>MATCH(Input!B190, AV[Name],0)</f>
        <v>4</v>
      </c>
      <c r="B189" s="3">
        <f>MATCH(Input!C190, EAC[Name],0)</f>
        <v>6</v>
      </c>
      <c r="C189" s="3">
        <f>MATCH(Input!D190,PR[Name],0)</f>
        <v>3</v>
      </c>
      <c r="D189" s="3">
        <f>MATCH(Input!E190, UI[Name],0)</f>
        <v>2</v>
      </c>
      <c r="E189" s="3">
        <f>MATCH(Input!O190,XHB[Name],0)</f>
        <v>4</v>
      </c>
      <c r="F189" s="36">
        <f>Input!T190</f>
        <v>0.6</v>
      </c>
    </row>
    <row r="190" spans="1:6" x14ac:dyDescent="0.25">
      <c r="A190" s="3">
        <f>MATCH(Input!B191, AV[Name],0)</f>
        <v>4</v>
      </c>
      <c r="B190" s="3">
        <f>MATCH(Input!C191, EAC[Name],0)</f>
        <v>6</v>
      </c>
      <c r="C190" s="3">
        <f>MATCH(Input!D191,PR[Name],0)</f>
        <v>3</v>
      </c>
      <c r="D190" s="3">
        <f>MATCH(Input!E191, UI[Name],0)</f>
        <v>2</v>
      </c>
      <c r="E190" s="3">
        <f>MATCH(Input!O191,XHB[Name],0)</f>
        <v>3</v>
      </c>
      <c r="F190" s="36">
        <f>Input!T191</f>
        <v>0.5</v>
      </c>
    </row>
    <row r="191" spans="1:6" x14ac:dyDescent="0.25">
      <c r="A191" s="3">
        <f>MATCH(Input!B192, AV[Name],0)</f>
        <v>4</v>
      </c>
      <c r="B191" s="3">
        <f>MATCH(Input!C192, EAC[Name],0)</f>
        <v>6</v>
      </c>
      <c r="C191" s="3">
        <f>MATCH(Input!D192,PR[Name],0)</f>
        <v>3</v>
      </c>
      <c r="D191" s="3">
        <f>MATCH(Input!E192, UI[Name],0)</f>
        <v>2</v>
      </c>
      <c r="E191" s="3">
        <f>MATCH(Input!O192,XHB[Name],0)</f>
        <v>3</v>
      </c>
      <c r="F191" s="36">
        <f>Input!T192</f>
        <v>0.5</v>
      </c>
    </row>
    <row r="192" spans="1:6" x14ac:dyDescent="0.25">
      <c r="A192" s="3">
        <f>MATCH(Input!B193, AV[Name],0)</f>
        <v>4</v>
      </c>
      <c r="B192" s="3">
        <f>MATCH(Input!C193, EAC[Name],0)</f>
        <v>6</v>
      </c>
      <c r="C192" s="3">
        <f>MATCH(Input!D193,PR[Name],0)</f>
        <v>3</v>
      </c>
      <c r="D192" s="3">
        <f>MATCH(Input!E193, UI[Name],0)</f>
        <v>2</v>
      </c>
      <c r="E192" s="3">
        <f>MATCH(Input!O193,XHB[Name],0)</f>
        <v>3</v>
      </c>
      <c r="F192" s="35">
        <f>Input!T193</f>
        <v>0.5</v>
      </c>
    </row>
  </sheetData>
  <dataValidations count="7">
    <dataValidation allowBlank="1" showErrorMessage="1" promptTitle="User Interaction" prompt="Select the user interaction value from the list" sqref="D2:D192" xr:uid="{82B834EF-FA0E-42D2-8C27-901C66B25027}"/>
    <dataValidation allowBlank="1" showErrorMessage="1" error="Please pick only a valid attack vector value from the list" sqref="A2:A192" xr:uid="{107A4EA4-ABD1-45A7-A94E-E06545E7455F}"/>
    <dataValidation allowBlank="1" showErrorMessage="1" promptTitle="UI" prompt="User Interaction" sqref="D1" xr:uid="{B8C3D384-0CEE-426A-8D14-4EB7DF743646}"/>
    <dataValidation allowBlank="1" showErrorMessage="1" promptTitle="PR" prompt="Privilege Required" sqref="C1" xr:uid="{3C77F3B5-6E6A-4765-B016-845A263D877F}"/>
    <dataValidation allowBlank="1" showErrorMessage="1" promptTitle="EAC" prompt="Attack Complexity" sqref="B1" xr:uid="{1CEE85BC-7C88-454E-A71C-6BE6DC7C35E9}"/>
    <dataValidation allowBlank="1" showErrorMessage="1" promptTitle="AV" prompt="Attack Vector" sqref="A1" xr:uid="{3FFBD07A-F0AA-4DEA-85CF-D5797DE29151}"/>
    <dataValidation allowBlank="1" showErrorMessage="1" sqref="B2:C192 E2:E192" xr:uid="{6E2D2EEC-EB37-4078-B8E6-702D8DA5A389}"/>
  </dataValidation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B42CD-634B-41BC-B614-20E3880E591E}">
  <dimension ref="A1:B17"/>
  <sheetViews>
    <sheetView workbookViewId="0">
      <selection activeCell="A2" sqref="A2"/>
    </sheetView>
  </sheetViews>
  <sheetFormatPr defaultRowHeight="15" x14ac:dyDescent="0.25"/>
  <cols>
    <col min="1" max="1" width="19.140625" bestFit="1" customWidth="1"/>
  </cols>
  <sheetData>
    <row r="1" spans="1:2" x14ac:dyDescent="0.25">
      <c r="A1" s="105" t="s">
        <v>12</v>
      </c>
      <c r="B1" s="105"/>
    </row>
    <row r="2" spans="1:2" x14ac:dyDescent="0.25">
      <c r="A2" s="30" t="s">
        <v>26</v>
      </c>
      <c r="B2" s="30">
        <f>COUNTIF(Input!O3:O193, A2)</f>
        <v>46</v>
      </c>
    </row>
    <row r="3" spans="1:2" x14ac:dyDescent="0.25">
      <c r="A3" s="30" t="s">
        <v>28</v>
      </c>
      <c r="B3" s="30">
        <f>COUNTIF(Input!O3:O193, A3)</f>
        <v>48</v>
      </c>
    </row>
    <row r="4" spans="1:2" x14ac:dyDescent="0.25">
      <c r="A4" s="30" t="s">
        <v>37</v>
      </c>
      <c r="B4" s="30">
        <f>COUNTIF(Input!O3:O193, A4)</f>
        <v>50</v>
      </c>
    </row>
    <row r="5" spans="1:2" x14ac:dyDescent="0.25">
      <c r="A5" s="30" t="s">
        <v>24</v>
      </c>
      <c r="B5" s="30">
        <f>COUNTIF(Input!O3:O193, A5)</f>
        <v>47</v>
      </c>
    </row>
    <row r="12" spans="1:2" x14ac:dyDescent="0.25">
      <c r="A12" s="27"/>
      <c r="B12" s="27"/>
    </row>
    <row r="17" spans="1:2" x14ac:dyDescent="0.25">
      <c r="A17" s="27"/>
      <c r="B17" s="27"/>
    </row>
  </sheetData>
  <mergeCells count="1">
    <mergeCell ref="A1:B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34FDE-D275-4275-A0D6-8809532E265A}">
  <sheetPr codeName="Sheet2"/>
  <dimension ref="A1:G20"/>
  <sheetViews>
    <sheetView workbookViewId="0">
      <selection activeCell="A13" sqref="A13"/>
    </sheetView>
  </sheetViews>
  <sheetFormatPr defaultColWidth="9" defaultRowHeight="15" x14ac:dyDescent="0.25"/>
  <cols>
    <col min="1" max="1" width="19.42578125" style="2" bestFit="1" customWidth="1"/>
    <col min="2" max="2" width="2" style="15" customWidth="1"/>
    <col min="3" max="3" width="25" style="2" bestFit="1" customWidth="1"/>
    <col min="4" max="4" width="1.85546875" style="15" customWidth="1"/>
    <col min="5" max="5" width="24.85546875" style="2" bestFit="1" customWidth="1"/>
    <col min="6" max="6" width="1.85546875" style="15" customWidth="1"/>
    <col min="7" max="7" width="21" style="2" bestFit="1" customWidth="1"/>
    <col min="8" max="8" width="9.5703125" style="2" bestFit="1" customWidth="1"/>
    <col min="9" max="9" width="12.140625" style="2" customWidth="1"/>
    <col min="10" max="10" width="13.140625" style="2" bestFit="1" customWidth="1"/>
    <col min="11" max="11" width="11.85546875" style="2" bestFit="1" customWidth="1"/>
    <col min="12" max="16384" width="9" style="2"/>
  </cols>
  <sheetData>
    <row r="1" spans="1:7" ht="29.25" customHeight="1" x14ac:dyDescent="0.25">
      <c r="A1" s="47" t="s">
        <v>41</v>
      </c>
      <c r="C1" s="47" t="s">
        <v>42</v>
      </c>
      <c r="E1" s="48" t="s">
        <v>43</v>
      </c>
      <c r="G1" s="48" t="s">
        <v>44</v>
      </c>
    </row>
    <row r="2" spans="1:7" ht="15.75" thickBot="1" x14ac:dyDescent="0.3">
      <c r="A2" s="12" t="s">
        <v>45</v>
      </c>
      <c r="B2" s="16"/>
      <c r="C2" s="12" t="s">
        <v>45</v>
      </c>
      <c r="D2" s="16"/>
      <c r="E2" s="12" t="s">
        <v>45</v>
      </c>
      <c r="F2" s="16"/>
      <c r="G2" s="12" t="s">
        <v>45</v>
      </c>
    </row>
    <row r="3" spans="1:7" x14ac:dyDescent="0.25">
      <c r="A3" s="63" t="s">
        <v>18</v>
      </c>
      <c r="B3" s="16"/>
      <c r="C3" s="64" t="s">
        <v>30</v>
      </c>
      <c r="D3" s="16"/>
      <c r="E3" s="64" t="s">
        <v>26</v>
      </c>
      <c r="F3" s="16"/>
      <c r="G3" s="64" t="s">
        <v>26</v>
      </c>
    </row>
    <row r="4" spans="1:7" x14ac:dyDescent="0.25">
      <c r="A4" s="65" t="s">
        <v>34</v>
      </c>
      <c r="B4" s="16"/>
      <c r="C4" s="66" t="s">
        <v>19</v>
      </c>
      <c r="D4" s="16"/>
      <c r="E4" s="66" t="s">
        <v>19</v>
      </c>
      <c r="F4" s="16"/>
      <c r="G4" s="66" t="s">
        <v>21</v>
      </c>
    </row>
    <row r="5" spans="1:7" x14ac:dyDescent="0.25">
      <c r="A5" s="65" t="s">
        <v>29</v>
      </c>
      <c r="B5" s="16"/>
      <c r="C5" s="66" t="s">
        <v>25</v>
      </c>
      <c r="D5" s="16"/>
      <c r="E5" s="66" t="s">
        <v>20</v>
      </c>
      <c r="F5" s="16"/>
      <c r="G5" s="13"/>
    </row>
    <row r="6" spans="1:7" ht="15.75" customHeight="1" x14ac:dyDescent="0.25">
      <c r="A6" s="65" t="s">
        <v>33</v>
      </c>
      <c r="B6" s="16"/>
      <c r="C6" s="66" t="s">
        <v>20</v>
      </c>
      <c r="D6" s="16"/>
      <c r="E6" s="13"/>
      <c r="F6" s="16"/>
      <c r="G6" s="13"/>
    </row>
    <row r="7" spans="1:7" x14ac:dyDescent="0.25">
      <c r="A7" s="14"/>
      <c r="B7" s="16"/>
      <c r="C7" s="67" t="s">
        <v>22</v>
      </c>
      <c r="D7" s="16"/>
      <c r="F7" s="16"/>
      <c r="G7" s="13"/>
    </row>
    <row r="8" spans="1:7" x14ac:dyDescent="0.25">
      <c r="A8" s="14"/>
      <c r="B8" s="16"/>
      <c r="C8" s="67" t="s">
        <v>38</v>
      </c>
      <c r="D8" s="16"/>
      <c r="F8" s="16"/>
      <c r="G8" s="13"/>
    </row>
    <row r="9" spans="1:7" x14ac:dyDescent="0.25">
      <c r="A9" s="14"/>
      <c r="B9" s="16"/>
      <c r="C9" s="13"/>
      <c r="D9" s="16"/>
      <c r="F9" s="16"/>
      <c r="G9" s="13"/>
    </row>
    <row r="10" spans="1:7" x14ac:dyDescent="0.25">
      <c r="A10" s="14"/>
      <c r="B10" s="16"/>
      <c r="C10" s="13"/>
      <c r="D10" s="16"/>
      <c r="F10" s="16"/>
      <c r="G10" s="13"/>
    </row>
    <row r="11" spans="1:7" x14ac:dyDescent="0.25">
      <c r="A11" s="14"/>
      <c r="B11" s="16"/>
      <c r="C11" s="13"/>
      <c r="D11" s="16"/>
      <c r="F11" s="16"/>
      <c r="G11" s="13"/>
    </row>
    <row r="12" spans="1:7" x14ac:dyDescent="0.25">
      <c r="A12" s="1"/>
    </row>
    <row r="13" spans="1:7" x14ac:dyDescent="0.25">
      <c r="A13" s="1"/>
    </row>
    <row r="14" spans="1:7" x14ac:dyDescent="0.25">
      <c r="A14" s="1"/>
    </row>
    <row r="15" spans="1:7" x14ac:dyDescent="0.25">
      <c r="A15" s="1"/>
    </row>
    <row r="16" spans="1:7" x14ac:dyDescent="0.25">
      <c r="A16" s="1"/>
    </row>
    <row r="17" spans="1:1" x14ac:dyDescent="0.25">
      <c r="A17" s="1"/>
    </row>
    <row r="18" spans="1:1" x14ac:dyDescent="0.25">
      <c r="A18" s="1"/>
    </row>
    <row r="19" spans="1:1" x14ac:dyDescent="0.25">
      <c r="A19" s="1"/>
    </row>
    <row r="20" spans="1:1" x14ac:dyDescent="0.25">
      <c r="A20" s="1"/>
    </row>
  </sheetData>
  <pageMargins left="0.7" right="0.7" top="0.75" bottom="0.75" header="0.3" footer="0.3"/>
  <pageSetup paperSize="9" orientation="portrait" r:id="rId1"/>
  <tableParts count="4">
    <tablePart r:id="rId2"/>
    <tablePart r:id="rId3"/>
    <tablePart r:id="rId4"/>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218F-2C70-4995-8B92-4FD7AA3C2EB1}">
  <sheetPr codeName="Sheet3"/>
  <dimension ref="A1:M36"/>
  <sheetViews>
    <sheetView workbookViewId="0">
      <selection activeCell="A3" sqref="A3"/>
    </sheetView>
  </sheetViews>
  <sheetFormatPr defaultRowHeight="15" x14ac:dyDescent="0.25"/>
  <cols>
    <col min="1" max="1" width="16.5703125" bestFit="1" customWidth="1"/>
    <col min="2" max="2" width="13.140625" bestFit="1" customWidth="1"/>
    <col min="3" max="3" width="15.5703125" bestFit="1" customWidth="1"/>
    <col min="4" max="4" width="10.85546875" bestFit="1" customWidth="1"/>
    <col min="5" max="5" width="1.85546875" style="17" customWidth="1"/>
    <col min="6" max="6" width="14.5703125" bestFit="1" customWidth="1"/>
    <col min="7" max="7" width="10.85546875" bestFit="1" customWidth="1"/>
    <col min="8" max="8" width="1.85546875" style="17" customWidth="1"/>
    <col min="9" max="9" width="21.85546875" bestFit="1" customWidth="1"/>
    <col min="10" max="10" width="10.85546875" bestFit="1" customWidth="1"/>
    <col min="11" max="11" width="1.85546875" style="17" customWidth="1"/>
    <col min="12" max="12" width="23.140625" bestFit="1" customWidth="1"/>
    <col min="13" max="13" width="10.85546875" bestFit="1" customWidth="1"/>
  </cols>
  <sheetData>
    <row r="1" spans="1:13" ht="29.25" customHeight="1" x14ac:dyDescent="0.25">
      <c r="A1" s="108" t="s">
        <v>46</v>
      </c>
      <c r="B1" s="108"/>
      <c r="C1" s="108"/>
      <c r="D1" s="108"/>
      <c r="F1" s="107" t="s">
        <v>47</v>
      </c>
      <c r="G1" s="107"/>
      <c r="I1" s="107" t="s">
        <v>48</v>
      </c>
      <c r="J1" s="107"/>
      <c r="L1" s="107" t="s">
        <v>49</v>
      </c>
      <c r="M1" s="107"/>
    </row>
    <row r="2" spans="1:13" ht="15.75" thickBot="1" x14ac:dyDescent="0.3">
      <c r="A2" s="7" t="s">
        <v>50</v>
      </c>
      <c r="B2" s="8" t="s">
        <v>51</v>
      </c>
      <c r="C2" s="9" t="s">
        <v>52</v>
      </c>
      <c r="D2" s="9" t="s">
        <v>53</v>
      </c>
      <c r="F2" s="51" t="s">
        <v>45</v>
      </c>
      <c r="G2" s="9" t="s">
        <v>53</v>
      </c>
      <c r="I2" s="51" t="s">
        <v>45</v>
      </c>
      <c r="J2" s="9" t="s">
        <v>53</v>
      </c>
      <c r="L2" s="51" t="s">
        <v>45</v>
      </c>
      <c r="M2" s="9" t="s">
        <v>53</v>
      </c>
    </row>
    <row r="3" spans="1:13" x14ac:dyDescent="0.25">
      <c r="A3" s="61" t="s">
        <v>26</v>
      </c>
      <c r="B3" s="61" t="s">
        <v>26</v>
      </c>
      <c r="C3" s="61" t="s">
        <v>26</v>
      </c>
      <c r="D3" s="5">
        <v>0</v>
      </c>
      <c r="F3" s="61" t="s">
        <v>30</v>
      </c>
      <c r="G3" s="5">
        <v>0</v>
      </c>
      <c r="I3" s="61" t="s">
        <v>26</v>
      </c>
      <c r="J3" s="5">
        <v>0</v>
      </c>
      <c r="L3" s="61" t="s">
        <v>26</v>
      </c>
      <c r="M3" s="5">
        <v>0</v>
      </c>
    </row>
    <row r="4" spans="1:13" x14ac:dyDescent="0.25">
      <c r="A4" s="61" t="s">
        <v>26</v>
      </c>
      <c r="B4" s="61" t="s">
        <v>26</v>
      </c>
      <c r="C4" s="6" t="s">
        <v>19</v>
      </c>
      <c r="D4" s="6">
        <v>1.67</v>
      </c>
      <c r="F4" s="68" t="s">
        <v>27</v>
      </c>
      <c r="G4" s="6">
        <v>3</v>
      </c>
      <c r="I4" s="68" t="s">
        <v>39</v>
      </c>
      <c r="J4" s="6">
        <v>3.5</v>
      </c>
      <c r="L4" s="68" t="s">
        <v>28</v>
      </c>
      <c r="M4" s="6">
        <v>3.5</v>
      </c>
    </row>
    <row r="5" spans="1:13" x14ac:dyDescent="0.25">
      <c r="A5" s="68" t="s">
        <v>26</v>
      </c>
      <c r="B5" s="3" t="s">
        <v>26</v>
      </c>
      <c r="C5" s="6" t="s">
        <v>20</v>
      </c>
      <c r="D5" s="6">
        <v>3.33</v>
      </c>
      <c r="F5" s="68" t="s">
        <v>31</v>
      </c>
      <c r="G5" s="6">
        <v>6.5</v>
      </c>
      <c r="I5" s="68" t="s">
        <v>23</v>
      </c>
      <c r="J5" s="6">
        <v>6.2</v>
      </c>
      <c r="L5" s="68" t="s">
        <v>37</v>
      </c>
      <c r="M5" s="6">
        <v>7.2</v>
      </c>
    </row>
    <row r="6" spans="1:13" x14ac:dyDescent="0.25">
      <c r="A6" s="69" t="s">
        <v>26</v>
      </c>
      <c r="B6" s="10" t="s">
        <v>19</v>
      </c>
      <c r="C6" s="11" t="s">
        <v>26</v>
      </c>
      <c r="D6" s="11">
        <v>1.67</v>
      </c>
      <c r="F6" s="69" t="s">
        <v>35</v>
      </c>
      <c r="G6" s="11">
        <v>8.5</v>
      </c>
      <c r="I6" s="69" t="s">
        <v>32</v>
      </c>
      <c r="J6" s="11">
        <v>8</v>
      </c>
      <c r="L6" s="69" t="s">
        <v>24</v>
      </c>
      <c r="M6" s="11">
        <v>10</v>
      </c>
    </row>
    <row r="7" spans="1:13" x14ac:dyDescent="0.25">
      <c r="A7" s="69" t="s">
        <v>26</v>
      </c>
      <c r="B7" s="10" t="s">
        <v>19</v>
      </c>
      <c r="C7" s="11" t="s">
        <v>19</v>
      </c>
      <c r="D7" s="11">
        <v>3.34</v>
      </c>
      <c r="F7" s="69" t="s">
        <v>22</v>
      </c>
      <c r="G7" s="11">
        <v>10</v>
      </c>
      <c r="I7" s="69" t="s">
        <v>36</v>
      </c>
      <c r="J7" s="11">
        <v>10</v>
      </c>
    </row>
    <row r="8" spans="1:13" x14ac:dyDescent="0.25">
      <c r="A8" s="69" t="s">
        <v>26</v>
      </c>
      <c r="B8" s="10" t="s">
        <v>19</v>
      </c>
      <c r="C8" s="11" t="s">
        <v>20</v>
      </c>
      <c r="D8" s="11">
        <v>6</v>
      </c>
    </row>
    <row r="9" spans="1:13" x14ac:dyDescent="0.25">
      <c r="A9" s="69" t="s">
        <v>26</v>
      </c>
      <c r="B9" s="10" t="s">
        <v>20</v>
      </c>
      <c r="C9" s="11" t="s">
        <v>26</v>
      </c>
      <c r="D9" s="11">
        <v>3.33</v>
      </c>
    </row>
    <row r="10" spans="1:13" x14ac:dyDescent="0.25">
      <c r="A10" s="69" t="s">
        <v>26</v>
      </c>
      <c r="B10" s="10" t="s">
        <v>20</v>
      </c>
      <c r="C10" s="11" t="s">
        <v>19</v>
      </c>
      <c r="D10" s="11">
        <v>5</v>
      </c>
    </row>
    <row r="11" spans="1:13" x14ac:dyDescent="0.25">
      <c r="A11" s="69" t="s">
        <v>26</v>
      </c>
      <c r="B11" s="10" t="s">
        <v>20</v>
      </c>
      <c r="C11" s="11" t="s">
        <v>20</v>
      </c>
      <c r="D11" s="11">
        <v>6.66</v>
      </c>
    </row>
    <row r="12" spans="1:13" x14ac:dyDescent="0.25">
      <c r="A12" s="69" t="s">
        <v>19</v>
      </c>
      <c r="B12" s="10" t="s">
        <v>26</v>
      </c>
      <c r="C12" s="11" t="s">
        <v>26</v>
      </c>
      <c r="D12" s="11">
        <v>1.67</v>
      </c>
    </row>
    <row r="13" spans="1:13" x14ac:dyDescent="0.25">
      <c r="A13" s="69" t="s">
        <v>19</v>
      </c>
      <c r="B13" s="10" t="s">
        <v>26</v>
      </c>
      <c r="C13" s="11" t="s">
        <v>19</v>
      </c>
      <c r="D13" s="11">
        <v>3.34</v>
      </c>
    </row>
    <row r="14" spans="1:13" x14ac:dyDescent="0.25">
      <c r="A14" s="69" t="s">
        <v>19</v>
      </c>
      <c r="B14" s="10" t="s">
        <v>26</v>
      </c>
      <c r="C14" s="11" t="s">
        <v>20</v>
      </c>
      <c r="D14" s="11">
        <v>5</v>
      </c>
    </row>
    <row r="15" spans="1:13" x14ac:dyDescent="0.25">
      <c r="A15" s="69" t="s">
        <v>19</v>
      </c>
      <c r="B15" s="10" t="s">
        <v>19</v>
      </c>
      <c r="C15" s="11" t="s">
        <v>26</v>
      </c>
      <c r="D15" s="11">
        <v>3.34</v>
      </c>
    </row>
    <row r="16" spans="1:13" x14ac:dyDescent="0.25">
      <c r="A16" s="69" t="s">
        <v>19</v>
      </c>
      <c r="B16" s="10" t="s">
        <v>19</v>
      </c>
      <c r="C16" s="11" t="s">
        <v>19</v>
      </c>
      <c r="D16" s="11">
        <v>5</v>
      </c>
    </row>
    <row r="17" spans="1:4" x14ac:dyDescent="0.25">
      <c r="A17" s="69" t="s">
        <v>19</v>
      </c>
      <c r="B17" s="10" t="s">
        <v>19</v>
      </c>
      <c r="C17" s="11" t="s">
        <v>20</v>
      </c>
      <c r="D17" s="11">
        <v>6.67</v>
      </c>
    </row>
    <row r="18" spans="1:4" x14ac:dyDescent="0.25">
      <c r="A18" s="69" t="s">
        <v>19</v>
      </c>
      <c r="B18" s="10" t="s">
        <v>20</v>
      </c>
      <c r="C18" s="11" t="s">
        <v>26</v>
      </c>
      <c r="D18" s="11">
        <v>5</v>
      </c>
    </row>
    <row r="19" spans="1:4" x14ac:dyDescent="0.25">
      <c r="A19" s="69" t="s">
        <v>19</v>
      </c>
      <c r="B19" s="10" t="s">
        <v>20</v>
      </c>
      <c r="C19" s="11" t="s">
        <v>19</v>
      </c>
      <c r="D19" s="11">
        <v>6.67</v>
      </c>
    </row>
    <row r="20" spans="1:4" x14ac:dyDescent="0.25">
      <c r="A20" s="69" t="s">
        <v>19</v>
      </c>
      <c r="B20" s="10" t="s">
        <v>20</v>
      </c>
      <c r="C20" s="11" t="s">
        <v>20</v>
      </c>
      <c r="D20" s="11">
        <v>8.33</v>
      </c>
    </row>
    <row r="21" spans="1:4" x14ac:dyDescent="0.25">
      <c r="A21" s="69" t="s">
        <v>20</v>
      </c>
      <c r="B21" s="10" t="s">
        <v>26</v>
      </c>
      <c r="C21" s="11" t="s">
        <v>26</v>
      </c>
      <c r="D21" s="11">
        <v>3.33</v>
      </c>
    </row>
    <row r="22" spans="1:4" x14ac:dyDescent="0.25">
      <c r="A22" s="69" t="s">
        <v>20</v>
      </c>
      <c r="B22" s="10" t="s">
        <v>26</v>
      </c>
      <c r="C22" s="11" t="s">
        <v>19</v>
      </c>
      <c r="D22" s="11">
        <v>5</v>
      </c>
    </row>
    <row r="23" spans="1:4" x14ac:dyDescent="0.25">
      <c r="A23" s="69" t="s">
        <v>20</v>
      </c>
      <c r="B23" s="10" t="s">
        <v>26</v>
      </c>
      <c r="C23" s="11" t="s">
        <v>20</v>
      </c>
      <c r="D23" s="11">
        <v>6.66</v>
      </c>
    </row>
    <row r="24" spans="1:4" x14ac:dyDescent="0.25">
      <c r="A24" s="69" t="s">
        <v>20</v>
      </c>
      <c r="B24" s="10" t="s">
        <v>19</v>
      </c>
      <c r="C24" s="11" t="s">
        <v>26</v>
      </c>
      <c r="D24" s="11">
        <v>5</v>
      </c>
    </row>
    <row r="25" spans="1:4" x14ac:dyDescent="0.25">
      <c r="A25" s="69" t="s">
        <v>20</v>
      </c>
      <c r="B25" s="10" t="s">
        <v>19</v>
      </c>
      <c r="C25" s="11" t="s">
        <v>19</v>
      </c>
      <c r="D25" s="11">
        <v>6.67</v>
      </c>
    </row>
    <row r="26" spans="1:4" x14ac:dyDescent="0.25">
      <c r="A26" s="69" t="s">
        <v>20</v>
      </c>
      <c r="B26" s="10" t="s">
        <v>19</v>
      </c>
      <c r="C26" s="11" t="s">
        <v>20</v>
      </c>
      <c r="D26" s="11">
        <v>8.33</v>
      </c>
    </row>
    <row r="27" spans="1:4" x14ac:dyDescent="0.25">
      <c r="A27" s="69" t="s">
        <v>20</v>
      </c>
      <c r="B27" s="10" t="s">
        <v>20</v>
      </c>
      <c r="C27" s="11" t="s">
        <v>26</v>
      </c>
      <c r="D27" s="11">
        <v>6.66</v>
      </c>
    </row>
    <row r="28" spans="1:4" x14ac:dyDescent="0.25">
      <c r="A28" s="69" t="s">
        <v>20</v>
      </c>
      <c r="B28" s="10" t="s">
        <v>20</v>
      </c>
      <c r="C28" s="11" t="s">
        <v>19</v>
      </c>
      <c r="D28" s="11">
        <v>8.33</v>
      </c>
    </row>
    <row r="29" spans="1:4" x14ac:dyDescent="0.25">
      <c r="A29" s="69" t="s">
        <v>20</v>
      </c>
      <c r="B29" s="10" t="s">
        <v>20</v>
      </c>
      <c r="C29" s="11" t="s">
        <v>20</v>
      </c>
      <c r="D29" s="11">
        <v>10</v>
      </c>
    </row>
    <row r="30" spans="1:4" x14ac:dyDescent="0.25">
      <c r="A30" s="70"/>
      <c r="B30" s="2"/>
      <c r="C30" s="2"/>
      <c r="D30" s="2"/>
    </row>
    <row r="32" spans="1:4" x14ac:dyDescent="0.25">
      <c r="A32" s="53" t="s">
        <v>54</v>
      </c>
    </row>
    <row r="33" spans="1:1" x14ac:dyDescent="0.25">
      <c r="A33" s="52" t="s">
        <v>45</v>
      </c>
    </row>
    <row r="34" spans="1:1" x14ac:dyDescent="0.25">
      <c r="A34" s="52" t="s">
        <v>26</v>
      </c>
    </row>
    <row r="35" spans="1:1" x14ac:dyDescent="0.25">
      <c r="A35" s="52" t="s">
        <v>19</v>
      </c>
    </row>
    <row r="36" spans="1:1" x14ac:dyDescent="0.25">
      <c r="A36" s="52" t="s">
        <v>20</v>
      </c>
    </row>
  </sheetData>
  <mergeCells count="4">
    <mergeCell ref="F1:G1"/>
    <mergeCell ref="I1:J1"/>
    <mergeCell ref="L1:M1"/>
    <mergeCell ref="A1:D1"/>
  </mergeCells>
  <dataValidations count="1">
    <dataValidation type="list" allowBlank="1" showInputMessage="1" showErrorMessage="1" sqref="A3:C30" xr:uid="{4EFB940A-A52E-406F-BE08-F2A4392941C8}">
      <formula1>$A$34:$A$36</formula1>
    </dataValidation>
  </dataValidations>
  <pageMargins left="0.7" right="0.7" top="0.75" bottom="0.75" header="0.3" footer="0.3"/>
  <pageSetup paperSize="9" orientation="portrait" r:id="rId1"/>
  <tableParts count="5">
    <tablePart r:id="rId2"/>
    <tablePart r:id="rId3"/>
    <tablePart r:id="rId4"/>
    <tablePart r:id="rId5"/>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D8A687481A9F488BB3F882504B6D71" ma:contentTypeVersion="17" ma:contentTypeDescription="Create a new document." ma:contentTypeScope="" ma:versionID="ee3c27a5b23326cbdc722b44cf44e972">
  <xsd:schema xmlns:xsd="http://www.w3.org/2001/XMLSchema" xmlns:xs="http://www.w3.org/2001/XMLSchema" xmlns:p="http://schemas.microsoft.com/office/2006/metadata/properties" xmlns:ns2="9737d3a9-2335-4c07-b0b2-c288a40e3b20" xmlns:ns3="aaa18e45-0655-4974-9c56-32601d3204f4" xmlns:ns4="8730efe7-2fa2-4804-9755-7d04b0b198a4" targetNamespace="http://schemas.microsoft.com/office/2006/metadata/properties" ma:root="true" ma:fieldsID="bad92e66f903a961295a483f48fe2b97" ns2:_="" ns3:_="" ns4:_="">
    <xsd:import namespace="9737d3a9-2335-4c07-b0b2-c288a40e3b20"/>
    <xsd:import namespace="aaa18e45-0655-4974-9c56-32601d3204f4"/>
    <xsd:import namespace="8730efe7-2fa2-4804-9755-7d04b0b198a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4:TaxCatchAll" minOccurs="0"/>
                <xsd:element ref="ns2:Observation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37d3a9-2335-4c07-b0b2-c288a40e3b2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dc905fd-82e1-4e74-81a8-2114958a16a0" ma:termSetId="09814cd3-568e-fe90-9814-8d621ff8fb84" ma:anchorId="fba54fb3-c3e1-fe81-a776-ca4b69148c4d" ma:open="true" ma:isKeyword="false">
      <xsd:complexType>
        <xsd:sequence>
          <xsd:element ref="pc:Terms" minOccurs="0" maxOccurs="1"/>
        </xsd:sequence>
      </xsd:complexType>
    </xsd:element>
    <xsd:element name="Observations" ma:index="23" nillable="true" ma:displayName="Observations" ma:description="Observations" ma:internalName="Observations">
      <xsd:simpleType>
        <xsd:restriction base="dms:Text">
          <xsd:maxLength value="255"/>
        </xsd:restrictio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a18e45-0655-4974-9c56-32601d3204f4"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730efe7-2fa2-4804-9755-7d04b0b198a4"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fdae5bf-225b-443e-aed5-e944e2dbb5a4}" ma:internalName="TaxCatchAll" ma:showField="CatchAllData" ma:web="aaa18e45-0655-4974-9c56-32601d3204f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9737d3a9-2335-4c07-b0b2-c288a40e3b20">
      <Terms xmlns="http://schemas.microsoft.com/office/infopath/2007/PartnerControls"/>
    </lcf76f155ced4ddcb4097134ff3c332f>
    <TaxCatchAll xmlns="8730efe7-2fa2-4804-9755-7d04b0b198a4" xsi:nil="true"/>
    <Observations xmlns="9737d3a9-2335-4c07-b0b2-c288a40e3b20" xsi:nil="true"/>
  </documentManagement>
</p:properties>
</file>

<file path=customXml/itemProps1.xml><?xml version="1.0" encoding="utf-8"?>
<ds:datastoreItem xmlns:ds="http://schemas.openxmlformats.org/officeDocument/2006/customXml" ds:itemID="{184560D9-6802-4A11-92FF-6A30F62447FD}">
  <ds:schemaRefs>
    <ds:schemaRef ds:uri="http://schemas.microsoft.com/sharepoint/v3/contenttype/forms"/>
  </ds:schemaRefs>
</ds:datastoreItem>
</file>

<file path=customXml/itemProps2.xml><?xml version="1.0" encoding="utf-8"?>
<ds:datastoreItem xmlns:ds="http://schemas.openxmlformats.org/officeDocument/2006/customXml" ds:itemID="{06AD0D4F-B6B2-4A33-B0D7-C5FADC2B701C}">
  <ds:schemaRefs>
    <ds:schemaRef ds:uri="http://schemas.microsoft.com/office/2006/metadata/contentType"/>
    <ds:schemaRef ds:uri="http://schemas.microsoft.com/office/2006/metadata/properties/metaAttributes"/>
    <ds:schemaRef ds:uri="http://www.w3.org/2000/xmlns/"/>
    <ds:schemaRef ds:uri="http://www.w3.org/2001/XMLSchema"/>
    <ds:schemaRef ds:uri="9737d3a9-2335-4c07-b0b2-c288a40e3b20"/>
    <ds:schemaRef ds:uri="aaa18e45-0655-4974-9c56-32601d3204f4"/>
    <ds:schemaRef ds:uri="8730efe7-2fa2-4804-9755-7d04b0b198a4"/>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8E2BA4-0CB4-4989-94F9-E9685B3A215B}">
  <ds:schemaRefs>
    <ds:schemaRef ds:uri="9737d3a9-2335-4c07-b0b2-c288a40e3b20"/>
    <ds:schemaRef ds:uri="http://schemas.microsoft.com/office/infopath/2007/PartnerControl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purl.org/dc/dcmitype/"/>
    <ds:schemaRef ds:uri="http://www.w3.org/XML/1998/namespace"/>
    <ds:schemaRef ds:uri="8730efe7-2fa2-4804-9755-7d04b0b198a4"/>
    <ds:schemaRef ds:uri="aaa18e45-0655-4974-9c56-32601d3204f4"/>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Use Cases</vt:lpstr>
      <vt:lpstr>Input</vt:lpstr>
      <vt:lpstr>Exploitability</vt:lpstr>
      <vt:lpstr>Exploitability Distribution</vt:lpstr>
      <vt:lpstr>XCIA</vt:lpstr>
      <vt:lpstr>XCIA Distribution</vt:lpstr>
      <vt:lpstr>XPS</vt:lpstr>
      <vt:lpstr>XPS Distribution</vt:lpstr>
      <vt:lpstr>XSD</vt:lpstr>
      <vt:lpstr>XSD Distribution</vt:lpstr>
      <vt:lpstr>XHB</vt:lpstr>
      <vt:lpstr>XHB Distribution</vt:lpstr>
      <vt:lpstr>Exploitability Metrics</vt:lpstr>
      <vt:lpstr>Impact Metrics</vt:lpstr>
      <vt:lpstr>Input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HVSS Calculator Training Data</dc:title>
  <dc:subject/>
  <dc:creator>Jacob Barkai</dc:creator>
  <cp:keywords/>
  <dc:description/>
  <cp:lastModifiedBy>Jacob Barkai</cp:lastModifiedBy>
  <cp:revision/>
  <dcterms:created xsi:type="dcterms:W3CDTF">2023-02-15T18:25:23Z</dcterms:created>
  <dcterms:modified xsi:type="dcterms:W3CDTF">2023-12-21T11:24:10Z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0x01010028D8A687481A9F488BB3F882504B6D71</vt:lpwstr>
  </property>
</Properties>
</file>