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0" documentId="8_{F7D82C4B-09B0-4F40-8C8F-DFE56958FFFC}" xr6:coauthVersionLast="47" xr6:coauthVersionMax="47" xr10:uidLastSave="{00000000-0000-0000-0000-000000000000}"/>
  <bookViews>
    <workbookView xWindow="240" yWindow="105" windowWidth="14805" windowHeight="8010" activeTab="4" xr2:uid="{00000000-000D-0000-FFFF-FFFF00000000}"/>
  </bookViews>
  <sheets>
    <sheet name="Dashboard Updated" sheetId="8" r:id="rId1"/>
    <sheet name="Sheet2" sheetId="2" state="hidden" r:id="rId2"/>
    <sheet name="Data Updated" sheetId="5" r:id="rId3"/>
    <sheet name="Data Pivot" sheetId="9" r:id="rId4"/>
    <sheet name="Tips &amp; Takeaways" sheetId="4" r:id="rId5"/>
  </sheets>
  <definedNames>
    <definedName name="Home">'Dashboard Updated'!D1</definedName>
    <definedName name="LookupRange">GlobalCandySales[[Item]:[Sales Units]]</definedName>
    <definedName name="RegionData" comment="This range covers all data in the region column.">GlobalCandySales[Region]</definedName>
    <definedName name="Slicer_Region">#N/A</definedName>
  </definedNames>
  <calcPr calcId="191028"/>
  <pivotCaches>
    <pivotCache cacheId="355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8" l="1"/>
  <c r="K17" i="8"/>
  <c r="K18" i="8"/>
  <c r="K19" i="8"/>
  <c r="K20" i="8"/>
  <c r="F18" i="8"/>
  <c r="O17" i="8"/>
  <c r="O18" i="8"/>
  <c r="O19" i="8"/>
  <c r="O20" i="8"/>
  <c r="O16" i="8"/>
  <c r="D51" i="8" a="1"/>
  <c r="D51" i="8"/>
  <c r="E51" i="8" s="1"/>
  <c r="G37" i="2" a="1"/>
  <c r="G37" i="2"/>
  <c r="E52" i="8" l="1"/>
  <c r="E53" i="8"/>
  <c r="E54" i="8"/>
  <c r="E55" i="8"/>
  <c r="F52" i="8" l="1"/>
  <c r="F53" i="8"/>
  <c r="F54" i="8"/>
  <c r="F55" i="8"/>
  <c r="F5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 P</author>
  </authors>
  <commentList>
    <comment ref="F18" authorId="0" shapeId="0" xr:uid="{FF706468-89DC-4D2A-921E-7B4BF0F45C11}">
      <text>
        <r>
          <rPr>
            <sz val="11"/>
            <color theme="1"/>
            <rFont val="Aptos Narrow"/>
            <family val="2"/>
            <scheme val="minor"/>
          </rPr>
          <t>E P:
This is where the magic happens!
The formula can be split into 2 main parts:
SUMIFS - The main part of the formula adds together all the sales figures of the selected item by scanning through the data in the items table and if it matches (in the VLOOKUP) the name, it adds that to the total
VLOOKUP - This formula looks to see if the contents of cell F16 (in this case whatever the user picks) are present in the table and if so, returns the closest match. This then informs what the SUMIFS formula will total together.
Data validation is used on cell F16 to allow the user to select the item of their choice. The validation ensures that every unique item is selectable, which is useful to avoid duplicates and missing data.
Changing the value in this cell also updates the dynamic 'Sales Units for Item by Region' chart below. This makes use of Dynamic Arrays to update the contents of the chart.
To improve future iterations of this, I would try to utilise a larger dataset to avoid null values in the chart, as some items only have Sales Units in specific regions.</t>
        </r>
      </text>
    </comment>
    <comment ref="K20" authorId="0" shapeId="0" xr:uid="{7C8AFF85-478B-4210-A768-F84529E7C496}">
      <text>
        <r>
          <rPr>
            <sz val="11"/>
            <color theme="1"/>
            <rFont val="Aptos Narrow"/>
            <family val="2"/>
            <scheme val="minor"/>
          </rPr>
          <t>E P:
As per the Item Selector on the left of the page, the 'Top Regions' &amp; 'Top Companies' tables employ the use of the same function to total up the respective Sales Units for the Region and Companies, respectively.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 P</author>
  </authors>
  <commentList>
    <comment ref="C20" authorId="0" shapeId="0" xr:uid="{1A8254B1-E83E-4E8A-BE4C-734CBBC04477}">
      <text>
        <t>E P:
This Pivot Table shows the Sum of Sales Units for each Sales Channel by Sales Quarter. To improve this PivotTable further, I would add a custom format to the Sum of Sales Units column so instead of 7,300,000,000 for example, it would display as 7.3B to make it easier to read visually. This would be done by setting the custom data format to something like 0.0,,,"B" - which would provide a cleaner look.</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<sst xmlns="http://schemas.openxmlformats.org/spreadsheetml/2006/main" count="1264" uniqueCount="89">
  <si>
    <t>🌐 Website</t>
  </si>
  <si>
    <r>
      <rPr>
        <sz val="11"/>
        <color rgb="FF467886"/>
        <rFont val="Aptos Narrow"/>
        <scheme val="minor"/>
      </rPr>
      <t xml:space="preserve">📈 </t>
    </r>
    <r>
      <rPr>
        <u/>
        <sz val="11"/>
        <color rgb="FF467886"/>
        <rFont val="Aptos Narrow"/>
        <scheme val="minor"/>
      </rPr>
      <t>Main Data Set</t>
    </r>
  </si>
  <si>
    <t>📊 PivotTable</t>
  </si>
  <si>
    <t>Global Candy Sales 2023</t>
  </si>
  <si>
    <t>Item Search - Select Item to see Total Sales</t>
  </si>
  <si>
    <t>Top Regions</t>
  </si>
  <si>
    <t>Sales Units</t>
  </si>
  <si>
    <t>Top Companies</t>
  </si>
  <si>
    <t>Item</t>
  </si>
  <si>
    <t>Kit Kat</t>
  </si>
  <si>
    <t>Asia-Pacific</t>
  </si>
  <si>
    <t>Mars, Incorporated</t>
  </si>
  <si>
    <t>North America</t>
  </si>
  <si>
    <t>Nestlé</t>
  </si>
  <si>
    <t>Total Sales</t>
  </si>
  <si>
    <t>Europe</t>
  </si>
  <si>
    <t>Mondelēz International</t>
  </si>
  <si>
    <t>South America</t>
  </si>
  <si>
    <t>Ferrero</t>
  </si>
  <si>
    <t>Middle East and Africa</t>
  </si>
  <si>
    <t>The Hershey Company</t>
  </si>
  <si>
    <t>Region</t>
  </si>
  <si>
    <t>Average</t>
  </si>
  <si>
    <t>To do</t>
  </si>
  <si>
    <t>get massive data list</t>
  </si>
  <si>
    <t>make a map on dashboard with sales circles</t>
  </si>
  <si>
    <t>list of top sellers per region</t>
  </si>
  <si>
    <t>dropdown magic</t>
  </si>
  <si>
    <t>Country</t>
  </si>
  <si>
    <t>Owner</t>
  </si>
  <si>
    <t>Sales Quarter</t>
  </si>
  <si>
    <t>Sales Year</t>
  </si>
  <si>
    <t>Sales Channel</t>
  </si>
  <si>
    <t>Back to Dashboard</t>
  </si>
  <si>
    <t>Canada</t>
  </si>
  <si>
    <t>Snickers</t>
  </si>
  <si>
    <t>Q1</t>
  </si>
  <si>
    <t>Online</t>
  </si>
  <si>
    <t>United States</t>
  </si>
  <si>
    <t>M&amp;M's</t>
  </si>
  <si>
    <t>Q2</t>
  </si>
  <si>
    <t>In store</t>
  </si>
  <si>
    <t>Reese's Peanut Butter Cups</t>
  </si>
  <si>
    <t>Q3</t>
  </si>
  <si>
    <t>Distributor</t>
  </si>
  <si>
    <t>Hershey's Milk Chocolate Bar</t>
  </si>
  <si>
    <t>Q4</t>
  </si>
  <si>
    <t>Milky Way</t>
  </si>
  <si>
    <t>3 Musketeers</t>
  </si>
  <si>
    <t>Butterfinger</t>
  </si>
  <si>
    <t>Nestlé Crunch</t>
  </si>
  <si>
    <t>Twix</t>
  </si>
  <si>
    <t>United Kingdom</t>
  </si>
  <si>
    <t>Mars</t>
  </si>
  <si>
    <t>France</t>
  </si>
  <si>
    <t>Italy</t>
  </si>
  <si>
    <t>Germany</t>
  </si>
  <si>
    <t>Daim</t>
  </si>
  <si>
    <t>Milka</t>
  </si>
  <si>
    <t>Thailand</t>
  </si>
  <si>
    <t>Singapore</t>
  </si>
  <si>
    <t>Japan</t>
  </si>
  <si>
    <t>China</t>
  </si>
  <si>
    <t>Mexico</t>
  </si>
  <si>
    <t>Brazil</t>
  </si>
  <si>
    <t>Argentina</t>
  </si>
  <si>
    <t>Saudi Arabia</t>
  </si>
  <si>
    <t>Bahrain</t>
  </si>
  <si>
    <t>Ghana</t>
  </si>
  <si>
    <t>Nigeria</t>
  </si>
  <si>
    <t>Morocco</t>
  </si>
  <si>
    <t>Algeria</t>
  </si>
  <si>
    <t>Kenya</t>
  </si>
  <si>
    <t>Switzerland</t>
  </si>
  <si>
    <t>Spain</t>
  </si>
  <si>
    <t>Portugal</t>
  </si>
  <si>
    <t>India</t>
  </si>
  <si>
    <t>Venezuela</t>
  </si>
  <si>
    <t>Ecuador</t>
  </si>
  <si>
    <t>Peru</t>
  </si>
  <si>
    <t>Chile</t>
  </si>
  <si>
    <t>Uruguay</t>
  </si>
  <si>
    <t>South Africa</t>
  </si>
  <si>
    <t>Sum of Sales Units</t>
  </si>
  <si>
    <t>Q1 Total</t>
  </si>
  <si>
    <t>Q2 Total</t>
  </si>
  <si>
    <t>Q3 Total</t>
  </si>
  <si>
    <t>Q4 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</si>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</sst>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8">
    <font>
      <sz val="11"/>
      <color theme="1"/>
      <name val="Aptos Narrow"/>
      <family val="2"/>
      <scheme val="minor"/>
    </font>
    <font>
      <sz val="11"/>
      <color rgb="FF000000"/>
      <name val="Aptos Narrow"/>
      <charset val="1"/>
    </font>
    <font>
      <b/>
      <sz val="48"/>
      <color theme="1"/>
      <name val="Aptos Narrow"/>
      <family val="2"/>
      <scheme val="minor"/>
    </font>
    <font>
      <b/>
      <sz val="11"/>
      <color rgb="FF000000"/>
      <name val="Aptos Narrow"/>
      <family val="2"/>
      <scheme val="minor"/>
    </font>
    <font>
      <b/>
      <sz val="11"/>
      <color theme="1"/>
      <name val="Aptos Narrow"/>
      <family val="2"/>
      <scheme val="minor"/>
    </font>
    <font>
      <u/>
      <sz val="11"/>
      <color theme="10"/>
      <name val="Aptos Narrow"/>
      <family val="2"/>
      <scheme val="minor"/>
    </font>
    <font>
      <sz val="11"/>
      <color rgb="FF467886"/>
      <name val="Aptos Narrow"/>
      <scheme val="minor"/>
    </font>
    <font>
      <u/>
      <sz val="11"/>
      <color rgb="FF467886"/>
      <name val="Aptos Narrow"/>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2"/>
        <bgColor indexed="64"/>
      </patternFill>
    </fill>
  </fills>
  <borders count="18">
    <border>
      <left/>
      <right/>
      <top/>
      <bottom/>
      <diagonal/>
    </border>
    <border>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1" fillId="0" borderId="0" xfId="0" applyFont="1"/>
    <xf numFmtId="3" fontId="0" fillId="0" borderId="0" xfId="0" applyNumberFormat="1"/>
    <xf numFmtId="0" fontId="0" fillId="2" borderId="0" xfId="0" applyFill="1"/>
    <xf numFmtId="0" fontId="0" fillId="2" borderId="0" xfId="0" applyFill="1" applyAlignment="1">
      <alignment horizontal="center" vertical="center"/>
    </xf>
    <xf numFmtId="0" fontId="0" fillId="2" borderId="0" xfId="0" applyFill="1" applyAlignment="1">
      <alignment vertical="center"/>
    </xf>
    <xf numFmtId="3" fontId="0" fillId="2" borderId="0" xfId="0" applyNumberFormat="1" applyFill="1" applyAlignment="1">
      <alignment vertical="center"/>
    </xf>
    <xf numFmtId="0" fontId="4" fillId="2" borderId="0" xfId="0" applyFont="1" applyFill="1"/>
    <xf numFmtId="49" fontId="0" fillId="0" borderId="0" xfId="0" applyNumberFormat="1"/>
    <xf numFmtId="0" fontId="0" fillId="0" borderId="0" xfId="0" applyNumberFormat="1"/>
    <xf numFmtId="0" fontId="0" fillId="2" borderId="0" xfId="0" quotePrefix="1" applyFill="1"/>
    <xf numFmtId="164" fontId="0" fillId="2" borderId="0" xfId="0" applyNumberFormat="1" applyFill="1"/>
    <xf numFmtId="3" fontId="0" fillId="2" borderId="0" xfId="0" applyNumberFormat="1" applyFill="1"/>
    <xf numFmtId="3" fontId="0" fillId="2" borderId="0" xfId="0" applyNumberFormat="1" applyFont="1" applyFill="1" applyBorder="1"/>
    <xf numFmtId="0" fontId="0" fillId="0" borderId="0" xfId="0" applyAlignment="1">
      <alignment wrapText="1"/>
    </xf>
    <xf numFmtId="0" fontId="3" fillId="4" borderId="6" xfId="0" applyFont="1" applyFill="1" applyBorder="1"/>
    <xf numFmtId="0" fontId="3" fillId="4" borderId="9" xfId="0" applyFont="1" applyFill="1" applyBorder="1"/>
    <xf numFmtId="0" fontId="0" fillId="3" borderId="7" xfId="0" applyFill="1" applyBorder="1"/>
    <xf numFmtId="3" fontId="0" fillId="3" borderId="10" xfId="0" applyNumberFormat="1" applyFill="1" applyBorder="1"/>
    <xf numFmtId="0" fontId="0" fillId="3" borderId="8" xfId="0" applyFill="1" applyBorder="1"/>
    <xf numFmtId="0" fontId="0" fillId="0" borderId="0" xfId="0" pivotButton="1"/>
    <xf numFmtId="0" fontId="0" fillId="5" borderId="0" xfId="0" applyFill="1"/>
    <xf numFmtId="3" fontId="0" fillId="5" borderId="0" xfId="0" applyNumberFormat="1" applyFill="1"/>
    <xf numFmtId="0" fontId="2" fillId="2" borderId="0" xfId="0" applyFont="1" applyFill="1" applyAlignment="1">
      <alignment vertical="center"/>
    </xf>
    <xf numFmtId="0" fontId="2" fillId="2" borderId="0" xfId="0" applyFont="1" applyFill="1" applyBorder="1" applyAlignment="1">
      <alignment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3" fontId="0" fillId="3" borderId="2" xfId="0" applyNumberFormat="1" applyFill="1" applyBorder="1" applyAlignment="1">
      <alignment horizontal="center" vertical="center"/>
    </xf>
    <xf numFmtId="3" fontId="0" fillId="3" borderId="3" xfId="0" applyNumberFormat="1" applyFill="1" applyBorder="1" applyAlignment="1">
      <alignment horizontal="center" vertical="center"/>
    </xf>
    <xf numFmtId="3" fontId="0" fillId="3" borderId="4" xfId="0" applyNumberFormat="1" applyFill="1" applyBorder="1" applyAlignment="1">
      <alignment horizontal="center" vertical="center"/>
    </xf>
    <xf numFmtId="3" fontId="0" fillId="3" borderId="5" xfId="0" applyNumberFormat="1" applyFill="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7" fillId="5" borderId="13" xfId="1" applyFont="1" applyFill="1" applyBorder="1" applyAlignment="1">
      <alignment horizontal="center" vertical="center"/>
    </xf>
    <xf numFmtId="0" fontId="5" fillId="5" borderId="14" xfId="1" applyFill="1" applyBorder="1" applyAlignment="1">
      <alignment horizontal="center" vertical="center"/>
    </xf>
    <xf numFmtId="0" fontId="4" fillId="2" borderId="0" xfId="0" applyFont="1"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5" fillId="5" borderId="13" xfId="1" applyFill="1" applyBorder="1" applyAlignment="1">
      <alignment horizontal="center" vertical="center"/>
    </xf>
    <xf numFmtId="0" fontId="5" fillId="5" borderId="15" xfId="1" applyFill="1" applyBorder="1" applyAlignment="1">
      <alignment horizontal="center" vertical="center"/>
    </xf>
    <xf numFmtId="164" fontId="0" fillId="0" borderId="0" xfId="0" applyNumberFormat="1"/>
    <xf numFmtId="0" fontId="5" fillId="5" borderId="2" xfId="1" applyFill="1" applyBorder="1" applyAlignment="1">
      <alignment horizontal="center" vertical="center"/>
    </xf>
    <xf numFmtId="0" fontId="5" fillId="5" borderId="11" xfId="1" applyFill="1" applyBorder="1" applyAlignment="1">
      <alignment horizontal="center" vertical="center"/>
    </xf>
    <xf numFmtId="0" fontId="5" fillId="5" borderId="4" xfId="1" applyFill="1" applyBorder="1" applyAlignment="1">
      <alignment horizontal="center" vertical="center"/>
    </xf>
    <xf numFmtId="0" fontId="5" fillId="5" borderId="12" xfId="1" applyFill="1" applyBorder="1" applyAlignment="1">
      <alignment horizontal="center" vertical="center"/>
    </xf>
    <xf numFmtId="0" fontId="5" fillId="5" borderId="16" xfId="1" applyFill="1" applyBorder="1" applyAlignment="1">
      <alignment horizontal="center" vertical="center"/>
    </xf>
    <xf numFmtId="0" fontId="5" fillId="5" borderId="0" xfId="1" applyFill="1" applyBorder="1" applyAlignment="1">
      <alignment horizontal="center" vertical="center"/>
    </xf>
    <xf numFmtId="0" fontId="5" fillId="5" borderId="3" xfId="1" applyFill="1" applyBorder="1" applyAlignment="1">
      <alignment horizontal="center" vertical="center"/>
    </xf>
    <xf numFmtId="0" fontId="5" fillId="5" borderId="17" xfId="1" applyFill="1" applyBorder="1" applyAlignment="1">
      <alignment horizontal="center" vertical="center"/>
    </xf>
    <xf numFmtId="0" fontId="5" fillId="5" borderId="5" xfId="1" applyFill="1" applyBorder="1" applyAlignment="1">
      <alignment horizontal="center" vertical="center"/>
    </xf>
  </cellXfs>
  <cellStyles count="2">
    <cellStyle name="Hyperlink" xfId="1" builtinId="8"/>
    <cellStyle name="Normal" xfId="0" builtinId="0"/>
  </cellStyles>
  <dxfs count="19">
    <dxf>
      <numFmt numFmtId="3" formatCode="#,##0"/>
    </dxf>
    <dxf>
      <numFmt numFmtId="0" formatCode="General"/>
    </dxf>
    <dxf>
      <numFmt numFmtId="30" formatCode="@"/>
    </dxf>
    <dxf>
      <font>
        <b/>
      </font>
      <fill>
        <patternFill patternType="solid">
          <fgColor indexed="64"/>
          <bgColor theme="0" tint="-0.14999847407452621"/>
        </patternFill>
      </fill>
    </dxf>
    <dxf>
      <numFmt numFmtId="3" formatCode="#,##0"/>
      <fill>
        <patternFill patternType="solid">
          <fgColor indexed="64"/>
          <bgColor theme="0"/>
        </patternFill>
      </fill>
      <border>
        <left style="thin">
          <color rgb="FF000000"/>
        </left>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ill>
        <patternFill patternType="solid">
          <fgColor indexed="64"/>
          <bgColor theme="0"/>
        </patternFill>
      </fill>
    </dxf>
    <dxf>
      <font>
        <b/>
        <i val="0"/>
        <strike val="0"/>
        <condense val="0"/>
        <extend val="0"/>
        <outline val="0"/>
        <shadow val="0"/>
        <u val="none"/>
        <vertAlign val="baseline"/>
        <sz val="11"/>
        <color theme="1"/>
        <name val="Aptos Narrow"/>
        <family val="2"/>
        <scheme val="minor"/>
      </font>
      <fill>
        <patternFill patternType="solid">
          <fgColor indexed="64"/>
          <bgColor theme="0" tint="-0.34998626667073579"/>
        </patternFill>
      </fill>
      <border>
        <left style="thin">
          <color rgb="FF000000"/>
        </left>
        <right style="thin">
          <color rgb="FF000000"/>
        </right>
        <top/>
        <bottom/>
        <vertical style="thin">
          <color rgb="FF000000"/>
        </vertical>
        <horizontal style="thin">
          <color rgb="FF000000"/>
        </horizontal>
      </border>
    </dxf>
    <dxf>
      <numFmt numFmtId="3" formatCode="#,##0"/>
      <fill>
        <patternFill patternType="solid">
          <fgColor indexed="64"/>
          <bgColor theme="0"/>
        </patternFill>
      </fill>
      <border>
        <left style="thin">
          <color rgb="FF000000"/>
        </left>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ill>
        <patternFill patternType="solid">
          <fgColor indexed="64"/>
          <bgColor theme="0"/>
        </patternFill>
      </fill>
    </dxf>
    <dxf>
      <font>
        <b/>
        <i val="0"/>
        <strike val="0"/>
        <condense val="0"/>
        <extend val="0"/>
        <outline val="0"/>
        <shadow val="0"/>
        <u val="none"/>
        <vertAlign val="baseline"/>
        <sz val="11"/>
        <color theme="1"/>
        <name val="Aptos Narrow"/>
        <family val="2"/>
        <scheme val="minor"/>
      </font>
      <fill>
        <patternFill patternType="solid">
          <fgColor indexed="64"/>
          <bgColor theme="0" tint="-0.34998626667073579"/>
        </patternFill>
      </fill>
      <border>
        <left style="thin">
          <color rgb="FF000000"/>
        </left>
        <right style="thin">
          <color rgb="FF000000"/>
        </right>
        <top/>
        <bottom/>
        <vertical style="thin">
          <color rgb="FF000000"/>
        </vertical>
        <horizontal style="thin">
          <color rgb="FF000000"/>
        </horizontal>
      </border>
    </dxf>
    <dxf>
      <numFmt numFmtId="164" formatCode="_-* #,##0_-;\-* #,##0_-;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Share by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 Updated'!$O$15</c:f>
              <c:strCache>
                <c:ptCount val="1"/>
                <c:pt idx="0">
                  <c:v>Sales Units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F9-45C2-91D4-DEFB89ECD1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F9-45C2-91D4-DEFB89ECD1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F9-45C2-91D4-DEFB89ECD1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F9-45C2-91D4-DEFB89ECD1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8F9-45C2-91D4-DEFB89ECD1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Updated'!$N$16:$N$20</c:f>
              <c:strCache>
                <c:ptCount val="5"/>
                <c:pt idx="0">
                  <c:v>Mars, Incorporated</c:v>
                </c:pt>
                <c:pt idx="1">
                  <c:v>Nestlé</c:v>
                </c:pt>
                <c:pt idx="2">
                  <c:v>Mondelēz International</c:v>
                </c:pt>
                <c:pt idx="3">
                  <c:v>Ferrero</c:v>
                </c:pt>
                <c:pt idx="4">
                  <c:v>The Hershey Company</c:v>
                </c:pt>
              </c:strCache>
            </c:strRef>
          </c:cat>
          <c:val>
            <c:numRef>
              <c:f>'Dashboard Updated'!$O$16:$O$20</c:f>
              <c:numCache>
                <c:formatCode>#,##0</c:formatCode>
                <c:ptCount val="5"/>
                <c:pt idx="0">
                  <c:v>93600000000</c:v>
                </c:pt>
                <c:pt idx="1">
                  <c:v>34000000000</c:v>
                </c:pt>
                <c:pt idx="2">
                  <c:v>20400000000</c:v>
                </c:pt>
                <c:pt idx="3">
                  <c:v>17600000000</c:v>
                </c:pt>
                <c:pt idx="4">
                  <c:v>8400000000</c:v>
                </c:pt>
              </c:numCache>
            </c:numRef>
          </c:val>
          <c:extLst>
            <c:ext xmlns:c16="http://schemas.microsoft.com/office/drawing/2014/chart" uri="{C3380CC4-5D6E-409C-BE32-E72D297353CC}">
              <c16:uniqueId val="{0000000A-28F9-45C2-91D4-DEFB89ECD1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Regions by Sales</a:t>
            </a:r>
          </a:p>
        </c:rich>
      </c:tx>
      <c:layout>
        <c:manualLayout>
          <c:xMode val="edge"/>
          <c:yMode val="edge"/>
          <c:x val="0.35608295481847152"/>
          <c:y val="3.2047348440727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 Updated'!$K$15</c:f>
              <c:strCache>
                <c:ptCount val="1"/>
                <c:pt idx="0">
                  <c:v>Sales Units</c:v>
                </c:pt>
              </c:strCache>
            </c:strRef>
          </c:tx>
          <c:spPr>
            <a:solidFill>
              <a:schemeClr val="accent1"/>
            </a:solidFill>
            <a:ln>
              <a:noFill/>
            </a:ln>
            <a:effectLst/>
          </c:spPr>
          <c:invertIfNegative val="0"/>
          <c:cat>
            <c:strRef>
              <c:f>'Dashboard Updated'!$J$16:$J$20</c:f>
              <c:strCache>
                <c:ptCount val="5"/>
                <c:pt idx="0">
                  <c:v>Asia-Pacific</c:v>
                </c:pt>
                <c:pt idx="1">
                  <c:v>North America</c:v>
                </c:pt>
                <c:pt idx="2">
                  <c:v>Europe</c:v>
                </c:pt>
                <c:pt idx="3">
                  <c:v>South America</c:v>
                </c:pt>
                <c:pt idx="4">
                  <c:v>Middle East and Africa</c:v>
                </c:pt>
              </c:strCache>
            </c:strRef>
          </c:cat>
          <c:val>
            <c:numRef>
              <c:f>'Dashboard Updated'!$K$16:$K$20</c:f>
              <c:numCache>
                <c:formatCode>#,##0</c:formatCode>
                <c:ptCount val="5"/>
                <c:pt idx="0">
                  <c:v>38200000000</c:v>
                </c:pt>
                <c:pt idx="1">
                  <c:v>37400000000</c:v>
                </c:pt>
                <c:pt idx="2">
                  <c:v>34200000000</c:v>
                </c:pt>
                <c:pt idx="3">
                  <c:v>33200000000</c:v>
                </c:pt>
                <c:pt idx="4">
                  <c:v>31000000000</c:v>
                </c:pt>
              </c:numCache>
            </c:numRef>
          </c:val>
          <c:extLst>
            <c:ext xmlns:c16="http://schemas.microsoft.com/office/drawing/2014/chart" uri="{C3380CC4-5D6E-409C-BE32-E72D297353CC}">
              <c16:uniqueId val="{00000000-B1A0-459C-8417-E6E61493EB27}"/>
            </c:ext>
          </c:extLst>
        </c:ser>
        <c:dLbls>
          <c:showLegendKey val="0"/>
          <c:showVal val="0"/>
          <c:showCatName val="0"/>
          <c:showSerName val="0"/>
          <c:showPercent val="0"/>
          <c:showBubbleSize val="0"/>
        </c:dLbls>
        <c:gapWidth val="219"/>
        <c:overlap val="-27"/>
        <c:axId val="175395336"/>
        <c:axId val="175397384"/>
      </c:barChart>
      <c:catAx>
        <c:axId val="17539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97384"/>
        <c:crosses val="autoZero"/>
        <c:auto val="1"/>
        <c:lblAlgn val="ctr"/>
        <c:lblOffset val="100"/>
        <c:noMultiLvlLbl val="0"/>
      </c:catAx>
      <c:valAx>
        <c:axId val="175397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95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Units for Item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 Updated'!$E$50</c:f>
              <c:strCache>
                <c:ptCount val="1"/>
                <c:pt idx="0">
                  <c:v>Sales Units</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5-6775-4174-BA23-DABDDC658251}"/>
              </c:ext>
            </c:extLst>
          </c:dPt>
          <c:dPt>
            <c:idx val="1"/>
            <c:invertIfNegative val="0"/>
            <c:bubble3D val="0"/>
            <c:spPr>
              <a:solidFill>
                <a:srgbClr val="0070C0"/>
              </a:solidFill>
              <a:ln>
                <a:noFill/>
              </a:ln>
              <a:effectLst/>
            </c:spPr>
            <c:extLst>
              <c:ext xmlns:c16="http://schemas.microsoft.com/office/drawing/2014/chart" uri="{C3380CC4-5D6E-409C-BE32-E72D297353CC}">
                <c16:uniqueId val="{00000006-6775-4174-BA23-DABDDC658251}"/>
              </c:ext>
            </c:extLst>
          </c:dPt>
          <c:dPt>
            <c:idx val="2"/>
            <c:invertIfNegative val="0"/>
            <c:bubble3D val="0"/>
            <c:spPr>
              <a:solidFill>
                <a:srgbClr val="7030A0"/>
              </a:solidFill>
              <a:ln>
                <a:noFill/>
              </a:ln>
              <a:effectLst/>
            </c:spPr>
            <c:extLst>
              <c:ext xmlns:c16="http://schemas.microsoft.com/office/drawing/2014/chart" uri="{C3380CC4-5D6E-409C-BE32-E72D297353CC}">
                <c16:uniqueId val="{00000007-6775-4174-BA23-DABDDC658251}"/>
              </c:ext>
            </c:extLst>
          </c:dPt>
          <c:dPt>
            <c:idx val="3"/>
            <c:invertIfNegative val="0"/>
            <c:bubble3D val="0"/>
            <c:spPr>
              <a:solidFill>
                <a:srgbClr val="FFC000"/>
              </a:solidFill>
              <a:ln>
                <a:noFill/>
              </a:ln>
              <a:effectLst/>
            </c:spPr>
            <c:extLst>
              <c:ext xmlns:c16="http://schemas.microsoft.com/office/drawing/2014/chart" uri="{C3380CC4-5D6E-409C-BE32-E72D297353CC}">
                <c16:uniqueId val="{00000008-6775-4174-BA23-DABDDC658251}"/>
              </c:ext>
            </c:extLst>
          </c:dPt>
          <c:dPt>
            <c:idx val="4"/>
            <c:invertIfNegative val="0"/>
            <c:bubble3D val="0"/>
            <c:spPr>
              <a:solidFill>
                <a:srgbClr val="00B050"/>
              </a:solidFill>
              <a:ln>
                <a:noFill/>
              </a:ln>
              <a:effectLst/>
            </c:spPr>
            <c:extLst>
              <c:ext xmlns:c16="http://schemas.microsoft.com/office/drawing/2014/chart" uri="{C3380CC4-5D6E-409C-BE32-E72D297353CC}">
                <c16:uniqueId val="{00000009-6775-4174-BA23-DABDDC658251}"/>
              </c:ext>
            </c:extLst>
          </c:dPt>
          <c:cat>
            <c:strRef>
              <c:f>'Dashboard Updated'!$D$51:$D$55</c:f>
              <c:strCache>
                <c:ptCount val="5"/>
                <c:pt idx="0">
                  <c:v>North America</c:v>
                </c:pt>
                <c:pt idx="1">
                  <c:v>Europe</c:v>
                </c:pt>
                <c:pt idx="2">
                  <c:v>Asia-Pacific</c:v>
                </c:pt>
                <c:pt idx="3">
                  <c:v>South America</c:v>
                </c:pt>
                <c:pt idx="4">
                  <c:v>Middle East and Africa</c:v>
                </c:pt>
              </c:strCache>
            </c:strRef>
          </c:cat>
          <c:val>
            <c:numRef>
              <c:f>'Dashboard Updated'!$E$51:$E$55</c:f>
              <c:numCache>
                <c:formatCode>_-* #,##0_-;\-* #,##0_-;_-* "-"??_-;_-@_-</c:formatCode>
                <c:ptCount val="5"/>
                <c:pt idx="0">
                  <c:v>3600000000</c:v>
                </c:pt>
                <c:pt idx="1">
                  <c:v>4800000000</c:v>
                </c:pt>
                <c:pt idx="2">
                  <c:v>5200000000</c:v>
                </c:pt>
                <c:pt idx="3">
                  <c:v>4000000000</c:v>
                </c:pt>
                <c:pt idx="4">
                  <c:v>3800000000</c:v>
                </c:pt>
              </c:numCache>
            </c:numRef>
          </c:val>
          <c:extLst>
            <c:ext xmlns:c16="http://schemas.microsoft.com/office/drawing/2014/chart" uri="{C3380CC4-5D6E-409C-BE32-E72D297353CC}">
              <c16:uniqueId val="{00000001-6775-4174-BA23-DABDDC658251}"/>
            </c:ext>
          </c:extLst>
        </c:ser>
        <c:dLbls>
          <c:showLegendKey val="0"/>
          <c:showVal val="0"/>
          <c:showCatName val="0"/>
          <c:showSerName val="0"/>
          <c:showPercent val="0"/>
          <c:showBubbleSize val="0"/>
        </c:dLbls>
        <c:gapWidth val="150"/>
        <c:axId val="280981000"/>
        <c:axId val="322889223"/>
      </c:barChart>
      <c:lineChart>
        <c:grouping val="standard"/>
        <c:varyColors val="0"/>
        <c:ser>
          <c:idx val="1"/>
          <c:order val="1"/>
          <c:tx>
            <c:strRef>
              <c:f>'Dashboard Updated'!$F$50</c:f>
              <c:strCache>
                <c:ptCount val="1"/>
                <c:pt idx="0">
                  <c:v>Average</c:v>
                </c:pt>
              </c:strCache>
            </c:strRef>
          </c:tx>
          <c:spPr>
            <a:ln w="28575" cap="rnd">
              <a:solidFill>
                <a:srgbClr val="000000"/>
              </a:solidFill>
              <a:prstDash val="solid"/>
              <a:round/>
            </a:ln>
            <a:effectLst/>
          </c:spPr>
          <c:marker>
            <c:symbol val="none"/>
          </c:marker>
          <c:cat>
            <c:strRef>
              <c:f>'Dashboard Updated'!$D$51:$D$55</c:f>
              <c:strCache>
                <c:ptCount val="5"/>
                <c:pt idx="0">
                  <c:v>North America</c:v>
                </c:pt>
                <c:pt idx="1">
                  <c:v>Europe</c:v>
                </c:pt>
                <c:pt idx="2">
                  <c:v>Asia-Pacific</c:v>
                </c:pt>
                <c:pt idx="3">
                  <c:v>South America</c:v>
                </c:pt>
                <c:pt idx="4">
                  <c:v>Middle East and Africa</c:v>
                </c:pt>
              </c:strCache>
            </c:strRef>
          </c:cat>
          <c:val>
            <c:numRef>
              <c:f>'Dashboard Updated'!$F$51:$F$55</c:f>
              <c:numCache>
                <c:formatCode>_-* #,##0_-;\-* #,##0_-;_-* "-"??_-;_-@_-</c:formatCode>
                <c:ptCount val="5"/>
                <c:pt idx="0">
                  <c:v>4280000000</c:v>
                </c:pt>
                <c:pt idx="1">
                  <c:v>4280000000</c:v>
                </c:pt>
                <c:pt idx="2">
                  <c:v>4280000000</c:v>
                </c:pt>
                <c:pt idx="3">
                  <c:v>4280000000</c:v>
                </c:pt>
                <c:pt idx="4">
                  <c:v>4280000000</c:v>
                </c:pt>
              </c:numCache>
            </c:numRef>
          </c:val>
          <c:smooth val="0"/>
          <c:extLst>
            <c:ext xmlns:c16="http://schemas.microsoft.com/office/drawing/2014/chart" uri="{C3380CC4-5D6E-409C-BE32-E72D297353CC}">
              <c16:uniqueId val="{00000003-6775-4174-BA23-DABDDC658251}"/>
            </c:ext>
          </c:extLst>
        </c:ser>
        <c:dLbls>
          <c:showLegendKey val="0"/>
          <c:showVal val="0"/>
          <c:showCatName val="0"/>
          <c:showSerName val="0"/>
          <c:showPercent val="0"/>
          <c:showBubbleSize val="0"/>
        </c:dLbls>
        <c:marker val="1"/>
        <c:smooth val="0"/>
        <c:axId val="280981000"/>
        <c:axId val="322889223"/>
      </c:lineChart>
      <c:catAx>
        <c:axId val="280981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889223"/>
        <c:crosses val="autoZero"/>
        <c:auto val="1"/>
        <c:lblAlgn val="ctr"/>
        <c:lblOffset val="100"/>
        <c:noMultiLvlLbl val="0"/>
      </c:catAx>
      <c:valAx>
        <c:axId val="32288922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981000"/>
        <c:crosses val="autoZero"/>
        <c:crossBetween val="between"/>
      </c:valAx>
      <c:spPr>
        <a:noFill/>
        <a:ln>
          <a:noFill/>
        </a:ln>
        <a:effectLst/>
      </c:spPr>
    </c:plotArea>
    <c:legend>
      <c:legendPos val="b"/>
      <c:layout>
        <c:manualLayout>
          <c:xMode val="edge"/>
          <c:yMode val="edge"/>
          <c:x val="0.3385464909926032"/>
          <c:y val="0.90985617548205977"/>
          <c:w val="0.24935913091077519"/>
          <c:h val="6.39209019327129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Sales Units for Item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 Updated'!$E$50</c:f>
              <c:strCache>
                <c:ptCount val="1"/>
                <c:pt idx="0">
                  <c:v>Sales Units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DB-4F30-A06D-478B9473FF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DB-4F30-A06D-478B9473FF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EDB-4F30-A06D-478B9473FF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EDB-4F30-A06D-478B9473FF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EDB-4F30-A06D-478B9473FF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Updated'!$D$51:$D$55</c:f>
              <c:strCache>
                <c:ptCount val="5"/>
                <c:pt idx="0">
                  <c:v>North America</c:v>
                </c:pt>
                <c:pt idx="1">
                  <c:v>Europe</c:v>
                </c:pt>
                <c:pt idx="2">
                  <c:v>Asia-Pacific</c:v>
                </c:pt>
                <c:pt idx="3">
                  <c:v>South America</c:v>
                </c:pt>
                <c:pt idx="4">
                  <c:v>Middle East and Africa</c:v>
                </c:pt>
              </c:strCache>
            </c:strRef>
          </c:cat>
          <c:val>
            <c:numRef>
              <c:f>'Dashboard Updated'!$E$51:$E$55</c:f>
              <c:numCache>
                <c:formatCode>_-* #,##0_-;\-* #,##0_-;_-* "-"??_-;_-@_-</c:formatCode>
                <c:ptCount val="5"/>
                <c:pt idx="0">
                  <c:v>3600000000</c:v>
                </c:pt>
                <c:pt idx="1">
                  <c:v>4800000000</c:v>
                </c:pt>
                <c:pt idx="2">
                  <c:v>5200000000</c:v>
                </c:pt>
                <c:pt idx="3">
                  <c:v>4000000000</c:v>
                </c:pt>
                <c:pt idx="4">
                  <c:v>3800000000</c:v>
                </c:pt>
              </c:numCache>
            </c:numRef>
          </c:val>
          <c:extLst>
            <c:ext xmlns:c16="http://schemas.microsoft.com/office/drawing/2014/chart" uri="{C3380CC4-5D6E-409C-BE32-E72D297353CC}">
              <c16:uniqueId val="{00000001-CF50-4E9A-AD14-4F26E4DC8AE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762000</xdr:colOff>
      <xdr:row>22</xdr:row>
      <xdr:rowOff>0</xdr:rowOff>
    </xdr:from>
    <xdr:to>
      <xdr:col>14</xdr:col>
      <xdr:colOff>971550</xdr:colOff>
      <xdr:row>40</xdr:row>
      <xdr:rowOff>152400</xdr:rowOff>
    </xdr:to>
    <xdr:graphicFrame macro="">
      <xdr:nvGraphicFramePr>
        <xdr:cNvPr id="2" name="Chart 1">
          <a:extLst>
            <a:ext uri="{FF2B5EF4-FFF2-40B4-BE49-F238E27FC236}">
              <a16:creationId xmlns:a16="http://schemas.microsoft.com/office/drawing/2014/main" id="{872F1CB7-2A93-4616-AA24-00450789DB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504825</xdr:colOff>
      <xdr:row>22</xdr:row>
      <xdr:rowOff>0</xdr:rowOff>
    </xdr:from>
    <xdr:to>
      <xdr:col>9</xdr:col>
      <xdr:colOff>762000</xdr:colOff>
      <xdr:row>40</xdr:row>
      <xdr:rowOff>152400</xdr:rowOff>
    </xdr:to>
    <xdr:graphicFrame macro="">
      <xdr:nvGraphicFramePr>
        <xdr:cNvPr id="3" name="Chart 3">
          <a:extLst>
            <a:ext uri="{FF2B5EF4-FFF2-40B4-BE49-F238E27FC236}">
              <a16:creationId xmlns:a16="http://schemas.microsoft.com/office/drawing/2014/main" id="{FE9C05DF-C814-4A36-805B-E6095AF36FB7}"/>
            </a:ext>
            <a:ext uri="{147F2762-F138-4A5C-976F-8EAC2B608ADB}">
              <a16:predDERef xmlns:a16="http://schemas.microsoft.com/office/drawing/2014/main" pred="{872F1CB7-2A93-4616-AA24-00450789DB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504825</xdr:colOff>
      <xdr:row>40</xdr:row>
      <xdr:rowOff>152400</xdr:rowOff>
    </xdr:from>
    <xdr:to>
      <xdr:col>9</xdr:col>
      <xdr:colOff>790575</xdr:colOff>
      <xdr:row>58</xdr:row>
      <xdr:rowOff>76200</xdr:rowOff>
    </xdr:to>
    <xdr:graphicFrame macro="">
      <xdr:nvGraphicFramePr>
        <xdr:cNvPr id="7" name="Chart 6">
          <a:extLst>
            <a:ext uri="{FF2B5EF4-FFF2-40B4-BE49-F238E27FC236}">
              <a16:creationId xmlns:a16="http://schemas.microsoft.com/office/drawing/2014/main" id="{0325F58C-8E57-E86F-C584-945CE6E206A8}"/>
            </a:ext>
            <a:ext uri="{147F2762-F138-4A5C-976F-8EAC2B608ADB}">
              <a16:predDERef xmlns:a16="http://schemas.microsoft.com/office/drawing/2014/main" pred="{FE9C05DF-C814-4A36-805B-E6095AF36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762000</xdr:colOff>
      <xdr:row>40</xdr:row>
      <xdr:rowOff>152400</xdr:rowOff>
    </xdr:from>
    <xdr:to>
      <xdr:col>14</xdr:col>
      <xdr:colOff>971550</xdr:colOff>
      <xdr:row>58</xdr:row>
      <xdr:rowOff>76200</xdr:rowOff>
    </xdr:to>
    <xdr:graphicFrame macro="">
      <xdr:nvGraphicFramePr>
        <xdr:cNvPr id="8" name="Chart 7">
          <a:extLst>
            <a:ext uri="{FF2B5EF4-FFF2-40B4-BE49-F238E27FC236}">
              <a16:creationId xmlns:a16="http://schemas.microsoft.com/office/drawing/2014/main" id="{6BA62712-9E06-4435-3A42-89D3D349616B}"/>
            </a:ext>
            <a:ext uri="{147F2762-F138-4A5C-976F-8EAC2B608ADB}">
              <a16:predDERef xmlns:a16="http://schemas.microsoft.com/office/drawing/2014/main" pred="{0325F58C-8E57-E86F-C584-945CE6E20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104775</xdr:colOff>
      <xdr:row>2</xdr:row>
      <xdr:rowOff>0</xdr:rowOff>
    </xdr:from>
    <xdr:to>
      <xdr:col>6</xdr:col>
      <xdr:colOff>104775</xdr:colOff>
      <xdr:row>15</xdr:row>
      <xdr:rowOff>161925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9B673A79-4C33-FB9E-F4FD-371A2FA1EF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438525" y="38100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0</xdr:row>
      <xdr:rowOff>114300</xdr:rowOff>
    </xdr:from>
    <xdr:to>
      <xdr:col>9</xdr:col>
      <xdr:colOff>523875</xdr:colOff>
      <xdr:row>27</xdr:row>
      <xdr:rowOff>152400</xdr:rowOff>
    </xdr:to>
    <xdr:sp macro="" textlink="">
      <xdr:nvSpPr>
        <xdr:cNvPr id="3" name="TextBox 2">
          <a:extLst>
            <a:ext uri="{FF2B5EF4-FFF2-40B4-BE49-F238E27FC236}">
              <a16:creationId xmlns:a16="http://schemas.microsoft.com/office/drawing/2014/main" id="{B0427391-0CD1-4423-8090-AA04A07E4C42}"/>
            </a:ext>
            <a:ext uri="{147F2762-F138-4A5C-976F-8EAC2B608ADB}">
              <a16:predDERef xmlns:a16="http://schemas.microsoft.com/office/drawing/2014/main" pred="{1F384213-DC79-196E-AA43-F3AFA8291392}"/>
            </a:ext>
          </a:extLst>
        </xdr:cNvPr>
        <xdr:cNvSpPr txBox="1"/>
      </xdr:nvSpPr>
      <xdr:spPr>
        <a:xfrm>
          <a:off x="104775" y="114300"/>
          <a:ext cx="5905500" cy="5181600"/>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Key Insights: Include a section that highlights key insights or takeaways from your data analysis. This could be a written summary or a set of bullet points.</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Recommendations: If relevant, add recommendations based on your analysis, showcasing your ability to derive actionable insights.</a:t>
          </a:r>
          <a:endParaRPr lang="en-US" sz="1100" b="0" i="0" u="none" strike="noStrike">
            <a:solidFill>
              <a:srgbClr val="000000"/>
            </a:solidFill>
            <a:latin typeface="Aptos Narrow" panose="020B0004020202020204" pitchFamily="34" charset="0"/>
          </a:endParaRPr>
        </a:p>
        <a:p>
          <a:pPr marL="0" indent="0" algn="l"/>
          <a:endParaRPr lang="en-US" sz="1100" b="0" i="0" u="none" strike="noStrike">
            <a:solidFill>
              <a:srgbClr val="000000"/>
            </a:solidFill>
            <a:latin typeface="Aptos Narrow" panose="020B0004020202020204" pitchFamily="34" charset="0"/>
          </a:endParaRPr>
        </a:p>
        <a:p>
          <a:pPr marL="0" indent="0" algn="l"/>
          <a:endParaRPr lang="en-US" sz="1100" b="0" i="0" u="none" strike="noStrike">
            <a:solidFill>
              <a:srgbClr val="000000"/>
            </a:solidFill>
            <a:latin typeface="Aptos Narrow" panose="020B0004020202020204" pitchFamily="34" charset="0"/>
          </a:endParaRPr>
        </a:p>
        <a:p>
          <a:pPr marL="0" indent="0" algn="l"/>
          <a:r>
            <a:rPr lang="en-US" sz="1100" b="0" i="0" u="none" strike="noStrike">
              <a:solidFill>
                <a:srgbClr val="000000"/>
              </a:solidFill>
              <a:latin typeface="Aptos Narrow" panose="020B0004020202020204" pitchFamily="34" charset="0"/>
            </a:rPr>
            <a:t>The Data Source is an example data set created purely for demonstration purposes.</a:t>
          </a:r>
        </a:p>
      </xdr:txBody>
    </xdr:sp>
    <xdr:clientData/>
  </xdr:twoCellAnchor>
  <xdr:twoCellAnchor>
    <xdr:from>
      <xdr:col>0</xdr:col>
      <xdr:colOff>76200</xdr:colOff>
      <xdr:row>57</xdr:row>
      <xdr:rowOff>38100</xdr:rowOff>
    </xdr:from>
    <xdr:to>
      <xdr:col>15</xdr:col>
      <xdr:colOff>361950</xdr:colOff>
      <xdr:row>113</xdr:row>
      <xdr:rowOff>152400</xdr:rowOff>
    </xdr:to>
    <xdr:sp macro="" textlink="">
      <xdr:nvSpPr>
        <xdr:cNvPr id="4" name="TextBox 3">
          <a:extLst>
            <a:ext uri="{FF2B5EF4-FFF2-40B4-BE49-F238E27FC236}">
              <a16:creationId xmlns:a16="http://schemas.microsoft.com/office/drawing/2014/main" id="{C8991265-3131-444A-A523-42BC5EAD5A3D}"/>
            </a:ext>
            <a:ext uri="{147F2762-F138-4A5C-976F-8EAC2B608ADB}">
              <a16:predDERef xmlns:a16="http://schemas.microsoft.com/office/drawing/2014/main" pred="{B0427391-0CD1-4423-8090-AA04A07E4C42}"/>
            </a:ext>
          </a:extLst>
        </xdr:cNvPr>
        <xdr:cNvSpPr txBox="1"/>
      </xdr:nvSpPr>
      <xdr:spPr>
        <a:xfrm>
          <a:off x="76200" y="10896600"/>
          <a:ext cx="9429750" cy="1078230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Improving your Excel spreadsheet for your portfolio involves refining both the content and presentation to make it more professional, insightful, and user-friendly. Here's how you can do it:</a:t>
          </a:r>
        </a:p>
        <a:p>
          <a:pPr marL="0" indent="0" algn="l"/>
          <a:endParaRPr lang="en-US" sz="1100">
            <a:latin typeface="+mn-lt"/>
            <a:ea typeface="+mn-lt"/>
            <a:cs typeface="+mn-lt"/>
          </a:endParaRPr>
        </a:p>
        <a:p>
          <a:pPr marL="0" indent="0" algn="l"/>
          <a:r>
            <a:rPr lang="en-US" sz="1100">
              <a:latin typeface="+mn-lt"/>
              <a:ea typeface="+mn-lt"/>
              <a:cs typeface="+mn-lt"/>
            </a:rPr>
            <a:t>### 1. **Enhance Data Presentation**</a:t>
          </a:r>
        </a:p>
        <a:p>
          <a:pPr marL="0" indent="0" algn="l"/>
          <a:r>
            <a:rPr lang="en-US" sz="1100">
              <a:latin typeface="+mn-lt"/>
              <a:ea typeface="+mn-lt"/>
              <a:cs typeface="+mn-lt"/>
            </a:rPr>
            <a:t>   - **Clean Data**: Ensure your dataset is clean, well-organized, and free of errors or inconsistencies.</a:t>
          </a:r>
        </a:p>
        <a:p>
          <a:pPr marL="0" indent="0" algn="l"/>
          <a:r>
            <a:rPr lang="en-US" sz="1100">
              <a:latin typeface="+mn-lt"/>
              <a:ea typeface="+mn-lt"/>
              <a:cs typeface="+mn-lt"/>
            </a:rPr>
            <a:t>   - **Use Named Ranges**: Instead of referencing cells directly, use named ranges for better readability and easier management of formulas.</a:t>
          </a:r>
        </a:p>
        <a:p>
          <a:pPr marL="0" indent="0" algn="l"/>
          <a:r>
            <a:rPr lang="en-US" sz="1100">
              <a:latin typeface="+mn-lt"/>
              <a:ea typeface="+mn-lt"/>
              <a:cs typeface="+mn-lt"/>
            </a:rPr>
            <a:t>   - **Formatting**: </a:t>
          </a:r>
        </a:p>
        <a:p>
          <a:pPr marL="0" indent="0" algn="l"/>
          <a:r>
            <a:rPr lang="en-US" sz="1100">
              <a:latin typeface="+mn-lt"/>
              <a:ea typeface="+mn-lt"/>
              <a:cs typeface="+mn-lt"/>
            </a:rPr>
            <a:t>     - Use consistent and clear formatting (e.g., consistent font styles, colors, and sizes).</a:t>
          </a:r>
        </a:p>
        <a:p>
          <a:pPr marL="0" indent="0" algn="l"/>
          <a:r>
            <a:rPr lang="en-US" sz="1100">
              <a:latin typeface="+mn-lt"/>
              <a:ea typeface="+mn-lt"/>
              <a:cs typeface="+mn-lt"/>
            </a:rPr>
            <a:t>     - Apply cell styles to differentiate headers, data, and calculated fields.</a:t>
          </a:r>
        </a:p>
        <a:p>
          <a:pPr marL="0" indent="0" algn="l"/>
          <a:r>
            <a:rPr lang="en-US" sz="1100">
              <a:latin typeface="+mn-lt"/>
              <a:ea typeface="+mn-lt"/>
              <a:cs typeface="+mn-lt"/>
            </a:rPr>
            <a:t>     - Use conditional formatting to highlight key insights (e.g., top values, trends, etc.).</a:t>
          </a:r>
        </a:p>
        <a:p>
          <a:pPr marL="0" indent="0" algn="l"/>
          <a:r>
            <a:rPr lang="en-US" sz="1100">
              <a:latin typeface="+mn-lt"/>
              <a:ea typeface="+mn-lt"/>
              <a:cs typeface="+mn-lt"/>
            </a:rPr>
            <a:t>   - **Data Validation**: Implement data validation to prevent errors and ensure consistency in data entry.</a:t>
          </a:r>
        </a:p>
        <a:p>
          <a:pPr marL="0" indent="0" algn="l"/>
          <a:endParaRPr lang="en-US" sz="1100">
            <a:latin typeface="+mn-lt"/>
            <a:ea typeface="+mn-lt"/>
            <a:cs typeface="+mn-lt"/>
          </a:endParaRPr>
        </a:p>
        <a:p>
          <a:pPr marL="0" indent="0" algn="l"/>
          <a:r>
            <a:rPr lang="en-US" sz="1100">
              <a:latin typeface="+mn-lt"/>
              <a:ea typeface="+mn-lt"/>
              <a:cs typeface="+mn-lt"/>
            </a:rPr>
            <a:t>### 2. **Improve Dashboard Design**</a:t>
          </a:r>
        </a:p>
        <a:p>
          <a:pPr marL="0" indent="0" algn="l"/>
          <a:r>
            <a:rPr lang="en-US" sz="1100">
              <a:latin typeface="+mn-lt"/>
              <a:ea typeface="+mn-lt"/>
              <a:cs typeface="+mn-lt"/>
            </a:rPr>
            <a:t>   - **User-Friendly Layout**: Arrange your dashboard so that it's easy to navigate. Place key metrics at the top or in a prominent position.</a:t>
          </a:r>
        </a:p>
        <a:p>
          <a:pPr marL="0" indent="0" algn="l"/>
          <a:r>
            <a:rPr lang="en-US" sz="1100">
              <a:latin typeface="+mn-lt"/>
              <a:ea typeface="+mn-lt"/>
              <a:cs typeface="+mn-lt"/>
            </a:rPr>
            <a:t>   - **Clear Titles and Labels**: Ensure all charts, tables, and figures have clear, descriptive titles and labels.</a:t>
          </a:r>
        </a:p>
        <a:p>
          <a:pPr marL="0" indent="0" algn="l"/>
          <a:r>
            <a:rPr lang="en-US" sz="1100">
              <a:latin typeface="+mn-lt"/>
              <a:ea typeface="+mn-lt"/>
              <a:cs typeface="+mn-lt"/>
            </a:rPr>
            <a:t>   - **Interactive Elements**: </a:t>
          </a:r>
        </a:p>
        <a:p>
          <a:pPr marL="0" indent="0" algn="l"/>
          <a:r>
            <a:rPr lang="en-US" sz="1100">
              <a:latin typeface="+mn-lt"/>
              <a:ea typeface="+mn-lt"/>
              <a:cs typeface="+mn-lt"/>
            </a:rPr>
            <a:t>     - Add slicers or drop-down lists for filtering data to make your dashboard interactive.</a:t>
          </a:r>
        </a:p>
        <a:p>
          <a:pPr marL="0" indent="0" algn="l"/>
          <a:r>
            <a:rPr lang="en-US" sz="1100">
              <a:latin typeface="+mn-lt"/>
              <a:ea typeface="+mn-lt"/>
              <a:cs typeface="+mn-lt"/>
            </a:rPr>
            <a:t>     - Consider adding buttons or hyperlinks to navigate between different sections or sheets within the workbook.</a:t>
          </a:r>
        </a:p>
        <a:p>
          <a:pPr marL="0" indent="0" algn="l"/>
          <a:r>
            <a:rPr lang="en-US" sz="1100">
              <a:latin typeface="+mn-lt"/>
              <a:ea typeface="+mn-lt"/>
              <a:cs typeface="+mn-lt"/>
            </a:rPr>
            <a:t>   - **Use Sparklines**: These mini-charts within cells can provide a quick overview of trends or patterns in your data.</a:t>
          </a:r>
        </a:p>
        <a:p>
          <a:pPr marL="0" indent="0" algn="l"/>
          <a:endParaRPr lang="en-US" sz="1100">
            <a:latin typeface="+mn-lt"/>
            <a:ea typeface="+mn-lt"/>
            <a:cs typeface="+mn-lt"/>
          </a:endParaRPr>
        </a:p>
        <a:p>
          <a:pPr marL="0" indent="0" algn="l"/>
          <a:r>
            <a:rPr lang="en-US" sz="1100">
              <a:latin typeface="+mn-lt"/>
              <a:ea typeface="+mn-lt"/>
              <a:cs typeface="+mn-lt"/>
            </a:rPr>
            <a:t>### 3. **Visualize Data Effectively**</a:t>
          </a:r>
        </a:p>
        <a:p>
          <a:pPr marL="0" indent="0" algn="l"/>
          <a:r>
            <a:rPr lang="en-US" sz="1100">
              <a:latin typeface="+mn-lt"/>
              <a:ea typeface="+mn-lt"/>
              <a:cs typeface="+mn-lt"/>
            </a:rPr>
            <a:t>   - **Choose the Right Charts**: Use appropriate chart types that best represent your data (e.g., bar charts for comparisons, line charts for trends, pie charts for proportions).</a:t>
          </a:r>
        </a:p>
        <a:p>
          <a:pPr marL="0" indent="0" algn="l"/>
          <a:r>
            <a:rPr lang="en-US" sz="1100">
              <a:latin typeface="+mn-lt"/>
              <a:ea typeface="+mn-lt"/>
              <a:cs typeface="+mn-lt"/>
            </a:rPr>
            <a:t>   - **Avoid Clutter**: Keep charts simple and avoid overloading them with too much information. Use fewer colors and avoid 3D effects unless necessary.</a:t>
          </a:r>
        </a:p>
        <a:p>
          <a:pPr marL="0" indent="0" algn="l"/>
          <a:r>
            <a:rPr lang="en-US" sz="1100">
              <a:latin typeface="+mn-lt"/>
              <a:ea typeface="+mn-lt"/>
              <a:cs typeface="+mn-lt"/>
            </a:rPr>
            <a:t>   - **Annotations**: Use data labels, annotations, or callouts to highlight important points or insights in your charts.</a:t>
          </a:r>
        </a:p>
        <a:p>
          <a:pPr marL="0" indent="0" algn="l"/>
          <a:endParaRPr lang="en-US" sz="1100">
            <a:latin typeface="+mn-lt"/>
            <a:ea typeface="+mn-lt"/>
            <a:cs typeface="+mn-lt"/>
          </a:endParaRPr>
        </a:p>
        <a:p>
          <a:pPr marL="0" indent="0" algn="l"/>
          <a:r>
            <a:rPr lang="en-US" sz="1100">
              <a:latin typeface="+mn-lt"/>
              <a:ea typeface="+mn-lt"/>
              <a:cs typeface="+mn-lt"/>
            </a:rPr>
            <a:t>### 4. **Optimize Formulas and Calculations**</a:t>
          </a:r>
        </a:p>
        <a:p>
          <a:pPr marL="0" indent="0" algn="l"/>
          <a:r>
            <a:rPr lang="en-US" sz="1100">
              <a:latin typeface="+mn-lt"/>
              <a:ea typeface="+mn-lt"/>
              <a:cs typeface="+mn-lt"/>
            </a:rPr>
            <a:t>   - **Efficient Formulas**: Use efficient formulas and functions to avoid unnecessary complexity. For example, use `SUMIFS` instead of `SUMPRODUCT` where possible.</a:t>
          </a:r>
        </a:p>
        <a:p>
          <a:pPr marL="0" indent="0" algn="l"/>
          <a:r>
            <a:rPr lang="en-US" sz="1100">
              <a:latin typeface="+mn-lt"/>
              <a:ea typeface="+mn-lt"/>
              <a:cs typeface="+mn-lt"/>
            </a:rPr>
            <a:t>   - **Document Formulas**: Add comments or a separate "Notes" sheet explaining complex formulas or calculations to make your work easier to understand.</a:t>
          </a:r>
        </a:p>
        <a:p>
          <a:pPr marL="0" indent="0" algn="l"/>
          <a:r>
            <a:rPr lang="en-US" sz="1100">
              <a:latin typeface="+mn-lt"/>
              <a:ea typeface="+mn-lt"/>
              <a:cs typeface="+mn-lt"/>
            </a:rPr>
            <a:t>   - **Use Pivot Tables**: If not already done, use pivot tables for summarizing data. They’re powerful for analysis and can make your dashboard more dynamic.</a:t>
          </a:r>
        </a:p>
        <a:p>
          <a:pPr marL="0" indent="0" algn="l"/>
          <a:endParaRPr lang="en-US" sz="1100">
            <a:latin typeface="+mn-lt"/>
            <a:ea typeface="+mn-lt"/>
            <a:cs typeface="+mn-lt"/>
          </a:endParaRPr>
        </a:p>
        <a:p>
          <a:pPr marL="0" indent="0" algn="l"/>
          <a:r>
            <a:rPr lang="en-US" sz="1100">
              <a:latin typeface="+mn-lt"/>
              <a:ea typeface="+mn-lt"/>
              <a:cs typeface="+mn-lt"/>
            </a:rPr>
            <a:t>### 5. **Add a Summary or Insights Section**</a:t>
          </a:r>
        </a:p>
        <a:p>
          <a:pPr marL="0" indent="0" algn="l"/>
          <a:r>
            <a:rPr lang="en-US" sz="1100">
              <a:latin typeface="+mn-lt"/>
              <a:ea typeface="+mn-lt"/>
              <a:cs typeface="+mn-lt"/>
            </a:rPr>
            <a:t>   - **Key Insights**: Include a section that highlights key insights or takeaways from your data analysis. This could be a written summary or a set of bullet points.</a:t>
          </a:r>
        </a:p>
        <a:p>
          <a:pPr marL="0" indent="0" algn="l"/>
          <a:r>
            <a:rPr lang="en-US" sz="1100">
              <a:latin typeface="+mn-lt"/>
              <a:ea typeface="+mn-lt"/>
              <a:cs typeface="+mn-lt"/>
            </a:rPr>
            <a:t>   - **Recommendations**: If relevant, add recommendations based on your analysis, showcasing your ability to derive actionable insights.</a:t>
          </a:r>
        </a:p>
        <a:p>
          <a:pPr marL="0" indent="0" algn="l"/>
          <a:endParaRPr lang="en-US" sz="1100">
            <a:latin typeface="+mn-lt"/>
            <a:ea typeface="+mn-lt"/>
            <a:cs typeface="+mn-lt"/>
          </a:endParaRPr>
        </a:p>
        <a:p>
          <a:pPr marL="0" indent="0" algn="l"/>
          <a:r>
            <a:rPr lang="en-US" sz="1100">
              <a:latin typeface="+mn-lt"/>
              <a:ea typeface="+mn-lt"/>
              <a:cs typeface="+mn-lt"/>
            </a:rPr>
            <a:t>### 6. **Create a Professional Look**</a:t>
          </a:r>
        </a:p>
        <a:p>
          <a:pPr marL="0" indent="0" algn="l"/>
          <a:r>
            <a:rPr lang="en-US" sz="1100">
              <a:latin typeface="+mn-lt"/>
              <a:ea typeface="+mn-lt"/>
              <a:cs typeface="+mn-lt"/>
            </a:rPr>
            <a:t>   - **Branding**: Add a custom header or footer with your name, the project title, and a link to your portfolio website.</a:t>
          </a:r>
        </a:p>
        <a:p>
          <a:pPr marL="0" indent="0" algn="l"/>
          <a:r>
            <a:rPr lang="en-US" sz="1100">
              <a:latin typeface="+mn-lt"/>
              <a:ea typeface="+mn-lt"/>
              <a:cs typeface="+mn-lt"/>
            </a:rPr>
            <a:t>   - **Consistency**: Ensure consistency in font types, sizes, and colors throughout the spreadsheet.</a:t>
          </a:r>
        </a:p>
        <a:p>
          <a:pPr marL="0" indent="0" algn="l"/>
          <a:r>
            <a:rPr lang="en-US" sz="1100">
              <a:latin typeface="+mn-lt"/>
              <a:ea typeface="+mn-lt"/>
              <a:cs typeface="+mn-lt"/>
            </a:rPr>
            <a:t>   - **Themes**: Apply a consistent color theme that aligns with your personal or professional branding.</a:t>
          </a:r>
        </a:p>
        <a:p>
          <a:pPr marL="0" indent="0" algn="l"/>
          <a:endParaRPr lang="en-US" sz="1100">
            <a:latin typeface="+mn-lt"/>
            <a:ea typeface="+mn-lt"/>
            <a:cs typeface="+mn-lt"/>
          </a:endParaRPr>
        </a:p>
        <a:p>
          <a:pPr marL="0" indent="0" algn="l"/>
          <a:r>
            <a:rPr lang="en-US" sz="1100">
              <a:latin typeface="+mn-lt"/>
              <a:ea typeface="+mn-lt"/>
              <a:cs typeface="+mn-lt"/>
            </a:rPr>
            <a:t>### 7. **Optimize for Performance**</a:t>
          </a:r>
        </a:p>
        <a:p>
          <a:pPr marL="0" indent="0" algn="l"/>
          <a:r>
            <a:rPr lang="en-US" sz="1100">
              <a:latin typeface="+mn-lt"/>
              <a:ea typeface="+mn-lt"/>
              <a:cs typeface="+mn-lt"/>
            </a:rPr>
            <a:t>   - **Reduce File Size**: Remove unnecessary data or sheets to keep the file size manageable. Consider compressing images if you’ve included any.</a:t>
          </a:r>
        </a:p>
        <a:p>
          <a:pPr marL="0" indent="0" algn="l"/>
          <a:r>
            <a:rPr lang="en-US" sz="1100">
              <a:latin typeface="+mn-lt"/>
              <a:ea typeface="+mn-lt"/>
              <a:cs typeface="+mn-lt"/>
            </a:rPr>
            <a:t>   - **Speed Up Calculations**: If your workbook is large or slow, consider optimizing formulas, using manual calculation mode, or breaking the workbook into smaller parts.</a:t>
          </a:r>
        </a:p>
        <a:p>
          <a:pPr marL="0" indent="0" algn="l"/>
          <a:endParaRPr lang="en-US" sz="1100">
            <a:latin typeface="+mn-lt"/>
            <a:ea typeface="+mn-lt"/>
            <a:cs typeface="+mn-lt"/>
          </a:endParaRPr>
        </a:p>
        <a:p>
          <a:pPr marL="0" indent="0" algn="l"/>
          <a:r>
            <a:rPr lang="en-US" sz="1100">
              <a:latin typeface="+mn-lt"/>
              <a:ea typeface="+mn-lt"/>
              <a:cs typeface="+mn-lt"/>
            </a:rPr>
            <a:t>### 8. **Include Documentation**</a:t>
          </a:r>
        </a:p>
        <a:p>
          <a:pPr marL="0" indent="0" algn="l"/>
          <a:r>
            <a:rPr lang="en-US" sz="1100">
              <a:latin typeface="+mn-lt"/>
              <a:ea typeface="+mn-lt"/>
              <a:cs typeface="+mn-lt"/>
            </a:rPr>
            <a:t>   - **Instructions**: Add a cover sheet or section with instructions on how to use the dashboard, especially if it includes interactive elements.</a:t>
          </a:r>
        </a:p>
        <a:p>
          <a:pPr marL="0" indent="0" algn="l"/>
          <a:r>
            <a:rPr lang="en-US" sz="1100">
              <a:latin typeface="+mn-lt"/>
              <a:ea typeface="+mn-lt"/>
              <a:cs typeface="+mn-lt"/>
            </a:rPr>
            <a:t>   - **Source of Data**: Mention the data source, data limitations, and any assumptions you made during analysis.</a:t>
          </a:r>
        </a:p>
        <a:p>
          <a:pPr marL="0" indent="0" algn="l"/>
          <a:endParaRPr lang="en-US" sz="1100">
            <a:latin typeface="+mn-lt"/>
            <a:ea typeface="+mn-lt"/>
            <a:cs typeface="+mn-lt"/>
          </a:endParaRPr>
        </a:p>
        <a:p>
          <a:pPr marL="0" indent="0" algn="l"/>
          <a:r>
            <a:rPr lang="en-US" sz="1100">
              <a:latin typeface="+mn-lt"/>
              <a:ea typeface="+mn-lt"/>
              <a:cs typeface="+mn-lt"/>
            </a:rPr>
            <a:t>### 9. **Test for User Experience**</a:t>
          </a:r>
        </a:p>
        <a:p>
          <a:pPr marL="0" indent="0" algn="l"/>
          <a:r>
            <a:rPr lang="en-US" sz="1100">
              <a:latin typeface="+mn-lt"/>
              <a:ea typeface="+mn-lt"/>
              <a:cs typeface="+mn-lt"/>
            </a:rPr>
            <a:t>   - **Test Usability**: Ask someone unfamiliar with the project to test the spreadsheet. Their feedback can help you improve user experience.</a:t>
          </a:r>
        </a:p>
        <a:p>
          <a:pPr marL="0" indent="0" algn="l"/>
          <a:r>
            <a:rPr lang="en-US" sz="1100">
              <a:latin typeface="+mn-lt"/>
              <a:ea typeface="+mn-lt"/>
              <a:cs typeface="+mn-lt"/>
            </a:rPr>
            <a:t>   - **Cross-Platform Compatibility**: Ensure your spreadsheet works well in different versions of Excel and on different devices, especially if you’re using advanced features.</a:t>
          </a:r>
        </a:p>
        <a:p>
          <a:pPr marL="0" indent="0" algn="l"/>
          <a:endParaRPr lang="en-US" sz="1100">
            <a:latin typeface="+mn-lt"/>
            <a:ea typeface="+mn-lt"/>
            <a:cs typeface="+mn-lt"/>
          </a:endParaRPr>
        </a:p>
        <a:p>
          <a:pPr marL="0" indent="0" algn="l"/>
          <a:r>
            <a:rPr lang="en-US" sz="1100">
              <a:latin typeface="+mn-lt"/>
              <a:ea typeface="+mn-lt"/>
              <a:cs typeface="+mn-lt"/>
            </a:rPr>
            <a:t>### 10. **Backup and Version Control**</a:t>
          </a:r>
        </a:p>
        <a:p>
          <a:pPr marL="0" indent="0" algn="l"/>
          <a:r>
            <a:rPr lang="en-US" sz="1100">
              <a:latin typeface="+mn-lt"/>
              <a:ea typeface="+mn-lt"/>
              <a:cs typeface="+mn-lt"/>
            </a:rPr>
            <a:t>   - **Save Versions**: Keep different versions of your spreadsheet as you make improvements. This allows you to revert back to a previous version if needed.</a:t>
          </a:r>
        </a:p>
        <a:p>
          <a:pPr marL="0" indent="0" algn="l"/>
          <a:endParaRPr lang="en-US" sz="1100">
            <a:latin typeface="+mn-lt"/>
            <a:ea typeface="+mn-lt"/>
            <a:cs typeface="+mn-lt"/>
          </a:endParaRPr>
        </a:p>
        <a:p>
          <a:pPr marL="0" indent="0" algn="l"/>
          <a:r>
            <a:rPr lang="en-US" sz="1100">
              <a:latin typeface="+mn-lt"/>
              <a:ea typeface="+mn-lt"/>
              <a:cs typeface="+mn-lt"/>
            </a:rPr>
            <a:t>### 11. **Finalize and Export**</a:t>
          </a:r>
        </a:p>
        <a:p>
          <a:pPr marL="0" indent="0" algn="l"/>
          <a:r>
            <a:rPr lang="en-US" sz="1100">
              <a:latin typeface="+mn-lt"/>
              <a:ea typeface="+mn-lt"/>
              <a:cs typeface="+mn-lt"/>
            </a:rPr>
            <a:t>   - **Protect the Workbook**: If necessary, protect certain sheets or ranges to prevent accidental changes while allowing interactivity where needed.</a:t>
          </a:r>
        </a:p>
        <a:p>
          <a:pPr marL="0" indent="0" algn="l"/>
          <a:r>
            <a:rPr lang="en-US" sz="1100">
              <a:latin typeface="+mn-lt"/>
              <a:ea typeface="+mn-lt"/>
              <a:cs typeface="+mn-lt"/>
            </a:rPr>
            <a:t>   - **Export**: Consider exporting a copy of your dashboard as a PDF or screenshot for easy sharing or including in your portfolio.</a:t>
          </a:r>
        </a:p>
        <a:p>
          <a:pPr marL="0" indent="0" algn="l"/>
          <a:endParaRPr lang="en-US" sz="1100">
            <a:latin typeface="+mn-lt"/>
            <a:ea typeface="+mn-lt"/>
            <a:cs typeface="+mn-lt"/>
          </a:endParaRPr>
        </a:p>
        <a:p>
          <a:pPr marL="0" indent="0" algn="l"/>
          <a:r>
            <a:rPr lang="en-US" sz="1100">
              <a:latin typeface="+mn-lt"/>
              <a:ea typeface="+mn-lt"/>
              <a:cs typeface="+mn-lt"/>
            </a:rPr>
            <a:t>Implementing these improvements will make your Excel spreadsheet more polished, professional, and impressive to potential employers.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39.645383680552" createdVersion="8" refreshedVersion="8" minRefreshableVersion="3" recordCount="200" xr:uid="{CA5AE76C-1604-428A-BCC4-B4D372D66700}">
  <cacheSource type="worksheet">
    <worksheetSource name="GlobalCandySales"/>
  </cacheSource>
  <cacheFields count="8">
    <cacheField name="Region" numFmtId="0">
      <sharedItems count="5">
        <s v="North America"/>
        <s v="Europe"/>
        <s v="Asia-Pacific"/>
        <s v="South America"/>
        <s v="Middle East and Africa"/>
      </sharedItems>
    </cacheField>
    <cacheField name="Country" numFmtId="49">
      <sharedItems/>
    </cacheField>
    <cacheField name="Item" numFmtId="0">
      <sharedItems/>
    </cacheField>
    <cacheField name="Owner" numFmtId="0">
      <sharedItems/>
    </cacheField>
    <cacheField name="Sales Units" numFmtId="3">
      <sharedItems containsSemiMixedTypes="0" containsString="0" containsNumber="1" containsInteger="1" minValue="550000000" maxValue="1400000000" count="14">
        <n v="1400000000"/>
        <n v="1200000000"/>
        <n v="1100000000"/>
        <n v="1000000000"/>
        <n v="900000000"/>
        <n v="850000000"/>
        <n v="800000000"/>
        <n v="750000000"/>
        <n v="700000000"/>
        <n v="650000000"/>
        <n v="600000000"/>
        <n v="1300000000"/>
        <n v="950000000"/>
        <n v="550000000"/>
      </sharedItems>
    </cacheField>
    <cacheField name="Sales Quarter" numFmtId="0">
      <sharedItems count="4">
        <s v="Q1"/>
        <s v="Q2"/>
        <s v="Q3"/>
        <s v="Q4"/>
      </sharedItems>
    </cacheField>
    <cacheField name="Sales Year" numFmtId="0">
      <sharedItems containsSemiMixedTypes="0" containsString="0" containsNumber="1" containsInteger="1" minValue="2022" maxValue="2023"/>
    </cacheField>
    <cacheField name="Sales Channel" numFmtId="0">
      <sharedItems count="3">
        <s v="Online"/>
        <s v="In store"/>
        <s v="Distributor"/>
      </sharedItems>
    </cacheField>
  </cacheFields>
  <extLst>
    <ext xmlns:x14="http://schemas.microsoft.com/office/spreadsheetml/2009/9/main" uri="{725AE2AE-9491-48be-B2B4-4EB974FC3084}">
      <x14:pivotCacheDefinition pivotCacheId="14474535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Canada"/>
    <s v="Snickers"/>
    <s v="Mars, Incorporated"/>
    <x v="0"/>
    <x v="0"/>
    <n v="2022"/>
    <x v="0"/>
  </r>
  <r>
    <x v="0"/>
    <s v="United States"/>
    <s v="M&amp;M's"/>
    <s v="Mars, Incorporated"/>
    <x v="1"/>
    <x v="1"/>
    <n v="2022"/>
    <x v="1"/>
  </r>
  <r>
    <x v="0"/>
    <s v="United States"/>
    <s v="Reese's Peanut Butter Cups"/>
    <s v="The Hershey Company"/>
    <x v="2"/>
    <x v="2"/>
    <n v="2023"/>
    <x v="2"/>
  </r>
  <r>
    <x v="0"/>
    <s v="United States"/>
    <s v="Hershey's Milk Chocolate Bar"/>
    <s v="The Hershey Company"/>
    <x v="3"/>
    <x v="3"/>
    <n v="2023"/>
    <x v="2"/>
  </r>
  <r>
    <x v="0"/>
    <s v="United States"/>
    <s v="Kit Kat"/>
    <s v="Nestlé"/>
    <x v="4"/>
    <x v="0"/>
    <n v="2022"/>
    <x v="1"/>
  </r>
  <r>
    <x v="0"/>
    <s v="United States"/>
    <s v="Milky Way"/>
    <s v="Mars, Incorporated"/>
    <x v="5"/>
    <x v="1"/>
    <n v="2023"/>
    <x v="1"/>
  </r>
  <r>
    <x v="0"/>
    <s v="Canada"/>
    <s v="3 Musketeers"/>
    <s v="Mars, Incorporated"/>
    <x v="6"/>
    <x v="2"/>
    <n v="2023"/>
    <x v="1"/>
  </r>
  <r>
    <x v="0"/>
    <s v="Canada"/>
    <s v="Butterfinger"/>
    <s v="Ferrero"/>
    <x v="7"/>
    <x v="3"/>
    <n v="2022"/>
    <x v="1"/>
  </r>
  <r>
    <x v="0"/>
    <s v="United States"/>
    <s v="Nestlé Crunch"/>
    <s v="Nestlé"/>
    <x v="8"/>
    <x v="0"/>
    <n v="2022"/>
    <x v="0"/>
  </r>
  <r>
    <x v="0"/>
    <s v="United States"/>
    <s v="Twix"/>
    <s v="Mars, Incorporated"/>
    <x v="9"/>
    <x v="1"/>
    <n v="2022"/>
    <x v="0"/>
  </r>
  <r>
    <x v="1"/>
    <s v="United Kingdom"/>
    <s v="Kit Kat"/>
    <s v="Nestlé"/>
    <x v="1"/>
    <x v="2"/>
    <n v="2023"/>
    <x v="0"/>
  </r>
  <r>
    <x v="1"/>
    <s v="United Kingdom"/>
    <s v="Snickers"/>
    <s v="Mars, Incorporated"/>
    <x v="2"/>
    <x v="3"/>
    <n v="2023"/>
    <x v="2"/>
  </r>
  <r>
    <x v="1"/>
    <s v="United Kingdom"/>
    <s v="Milky Way"/>
    <s v="Mars, Incorporated"/>
    <x v="3"/>
    <x v="0"/>
    <n v="2022"/>
    <x v="0"/>
  </r>
  <r>
    <x v="1"/>
    <s v="United Kingdom"/>
    <s v="Twix"/>
    <s v="Mars, Incorporated"/>
    <x v="4"/>
    <x v="1"/>
    <n v="2023"/>
    <x v="1"/>
  </r>
  <r>
    <x v="1"/>
    <s v="United Kingdom"/>
    <s v="Mars"/>
    <s v="Mars, Incorporated"/>
    <x v="5"/>
    <x v="2"/>
    <n v="2023"/>
    <x v="0"/>
  </r>
  <r>
    <x v="1"/>
    <s v="France"/>
    <s v="Nestlé Crunch"/>
    <s v="Nestlé"/>
    <x v="6"/>
    <x v="3"/>
    <n v="2022"/>
    <x v="1"/>
  </r>
  <r>
    <x v="1"/>
    <s v="Italy"/>
    <s v="3 Musketeers"/>
    <s v="Mars, Incorporated"/>
    <x v="7"/>
    <x v="0"/>
    <n v="2022"/>
    <x v="2"/>
  </r>
  <r>
    <x v="1"/>
    <s v="Germany"/>
    <s v="Butterfinger"/>
    <s v="Ferrero"/>
    <x v="8"/>
    <x v="1"/>
    <n v="2022"/>
    <x v="2"/>
  </r>
  <r>
    <x v="1"/>
    <s v="Germany"/>
    <s v="Daim"/>
    <s v="Mondelēz International"/>
    <x v="9"/>
    <x v="2"/>
    <n v="2023"/>
    <x v="1"/>
  </r>
  <r>
    <x v="1"/>
    <s v="Germany"/>
    <s v="Milka"/>
    <s v="Mondelēz International"/>
    <x v="10"/>
    <x v="3"/>
    <n v="2023"/>
    <x v="1"/>
  </r>
  <r>
    <x v="2"/>
    <s v="Thailand"/>
    <s v="Kit Kat"/>
    <s v="Nestlé"/>
    <x v="11"/>
    <x v="0"/>
    <n v="2022"/>
    <x v="1"/>
  </r>
  <r>
    <x v="2"/>
    <s v="Singapore"/>
    <s v="Snickers"/>
    <s v="Mars, Incorporated"/>
    <x v="1"/>
    <x v="1"/>
    <n v="2023"/>
    <x v="1"/>
  </r>
  <r>
    <x v="2"/>
    <s v="Japan"/>
    <s v="Milky Way"/>
    <s v="Mars, Incorporated"/>
    <x v="2"/>
    <x v="2"/>
    <n v="2023"/>
    <x v="0"/>
  </r>
  <r>
    <x v="2"/>
    <s v="Thailand"/>
    <s v="Twix"/>
    <s v="Mars, Incorporated"/>
    <x v="3"/>
    <x v="3"/>
    <n v="2022"/>
    <x v="0"/>
  </r>
  <r>
    <x v="2"/>
    <s v="China"/>
    <s v="Mars"/>
    <s v="Mars, Incorporated"/>
    <x v="12"/>
    <x v="0"/>
    <n v="2022"/>
    <x v="0"/>
  </r>
  <r>
    <x v="2"/>
    <s v="Japan"/>
    <s v="Nestlé Crunch"/>
    <s v="Nestlé"/>
    <x v="4"/>
    <x v="1"/>
    <n v="2022"/>
    <x v="2"/>
  </r>
  <r>
    <x v="2"/>
    <s v="Japan"/>
    <s v="3 Musketeers"/>
    <s v="Mars, Incorporated"/>
    <x v="5"/>
    <x v="2"/>
    <n v="2023"/>
    <x v="0"/>
  </r>
  <r>
    <x v="2"/>
    <s v="Singapore"/>
    <s v="Butterfinger"/>
    <s v="Ferrero"/>
    <x v="6"/>
    <x v="3"/>
    <n v="2023"/>
    <x v="1"/>
  </r>
  <r>
    <x v="2"/>
    <s v="China"/>
    <s v="Daim"/>
    <s v="Mondelēz International"/>
    <x v="7"/>
    <x v="0"/>
    <n v="2022"/>
    <x v="0"/>
  </r>
  <r>
    <x v="2"/>
    <s v="Japan"/>
    <s v="Milka"/>
    <s v="Mondelēz International"/>
    <x v="8"/>
    <x v="1"/>
    <n v="2023"/>
    <x v="1"/>
  </r>
  <r>
    <x v="3"/>
    <s v="Mexico"/>
    <s v="Snickers"/>
    <s v="Mars, Incorporated"/>
    <x v="2"/>
    <x v="2"/>
    <n v="2023"/>
    <x v="2"/>
  </r>
  <r>
    <x v="3"/>
    <s v="Brazil"/>
    <s v="Kit Kat"/>
    <s v="Nestlé"/>
    <x v="3"/>
    <x v="3"/>
    <n v="2022"/>
    <x v="2"/>
  </r>
  <r>
    <x v="3"/>
    <s v="Mexico"/>
    <s v="Milky Way"/>
    <s v="Mars, Incorporated"/>
    <x v="12"/>
    <x v="0"/>
    <n v="2022"/>
    <x v="1"/>
  </r>
  <r>
    <x v="3"/>
    <s v="Argentina"/>
    <s v="Twix"/>
    <s v="Mars, Incorporated"/>
    <x v="4"/>
    <x v="1"/>
    <n v="2022"/>
    <x v="1"/>
  </r>
  <r>
    <x v="3"/>
    <s v="Brazil"/>
    <s v="Mars"/>
    <s v="Mars, Incorporated"/>
    <x v="5"/>
    <x v="2"/>
    <n v="2023"/>
    <x v="1"/>
  </r>
  <r>
    <x v="3"/>
    <s v="Argentina"/>
    <s v="Nestlé Crunch"/>
    <s v="Ferrero"/>
    <x v="6"/>
    <x v="3"/>
    <n v="2023"/>
    <x v="1"/>
  </r>
  <r>
    <x v="3"/>
    <s v="Argentina"/>
    <s v="3 Musketeers"/>
    <s v="Mars, Incorporated"/>
    <x v="7"/>
    <x v="0"/>
    <n v="2022"/>
    <x v="0"/>
  </r>
  <r>
    <x v="3"/>
    <s v="Mexico"/>
    <s v="Butterfinger"/>
    <s v="Ferrero"/>
    <x v="8"/>
    <x v="1"/>
    <n v="2023"/>
    <x v="0"/>
  </r>
  <r>
    <x v="3"/>
    <s v="Brazil"/>
    <s v="Daim"/>
    <s v="Mondelēz International"/>
    <x v="9"/>
    <x v="2"/>
    <n v="2023"/>
    <x v="0"/>
  </r>
  <r>
    <x v="3"/>
    <s v="Brazil"/>
    <s v="Milka"/>
    <s v="Mondelēz International"/>
    <x v="10"/>
    <x v="3"/>
    <n v="2022"/>
    <x v="2"/>
  </r>
  <r>
    <x v="4"/>
    <s v="Saudi Arabia"/>
    <s v="Snickers"/>
    <s v="Mars, Incorporated"/>
    <x v="3"/>
    <x v="0"/>
    <n v="2022"/>
    <x v="0"/>
  </r>
  <r>
    <x v="4"/>
    <s v="Bahrain"/>
    <s v="Kit Kat"/>
    <s v="Nestlé"/>
    <x v="12"/>
    <x v="1"/>
    <n v="2022"/>
    <x v="1"/>
  </r>
  <r>
    <x v="4"/>
    <s v="Saudi Arabia"/>
    <s v="Milky Way"/>
    <s v="Mars, Incorporated"/>
    <x v="4"/>
    <x v="2"/>
    <n v="2023"/>
    <x v="0"/>
  </r>
  <r>
    <x v="4"/>
    <s v="Saudi Arabia"/>
    <s v="Twix"/>
    <s v="Mars, Incorporated"/>
    <x v="5"/>
    <x v="3"/>
    <n v="2023"/>
    <x v="1"/>
  </r>
  <r>
    <x v="4"/>
    <s v="Saudi Arabia"/>
    <s v="Mars"/>
    <s v="Mars, Incorporated"/>
    <x v="6"/>
    <x v="0"/>
    <n v="2022"/>
    <x v="2"/>
  </r>
  <r>
    <x v="4"/>
    <s v="Ghana"/>
    <s v="Nestlé Crunch"/>
    <s v="Nestlé"/>
    <x v="7"/>
    <x v="1"/>
    <n v="2023"/>
    <x v="2"/>
  </r>
  <r>
    <x v="4"/>
    <s v="Nigeria"/>
    <s v="3 Musketeers"/>
    <s v="Mars, Incorporated"/>
    <x v="8"/>
    <x v="2"/>
    <n v="2023"/>
    <x v="1"/>
  </r>
  <r>
    <x v="4"/>
    <s v="Morocco"/>
    <s v="Butterfinger"/>
    <s v="Ferrero"/>
    <x v="9"/>
    <x v="3"/>
    <n v="2022"/>
    <x v="1"/>
  </r>
  <r>
    <x v="4"/>
    <s v="Algeria"/>
    <s v="Daim"/>
    <s v="Mondelēz International"/>
    <x v="10"/>
    <x v="0"/>
    <n v="2022"/>
    <x v="1"/>
  </r>
  <r>
    <x v="4"/>
    <s v="Kenya"/>
    <s v="Milka"/>
    <s v="Mondelēz International"/>
    <x v="13"/>
    <x v="1"/>
    <n v="2022"/>
    <x v="1"/>
  </r>
  <r>
    <x v="0"/>
    <s v="Canada"/>
    <s v="Snickers"/>
    <s v="Mars, Incorporated"/>
    <x v="0"/>
    <x v="2"/>
    <n v="2023"/>
    <x v="0"/>
  </r>
  <r>
    <x v="0"/>
    <s v="United States"/>
    <s v="M&amp;M's"/>
    <s v="Mars, Incorporated"/>
    <x v="1"/>
    <x v="3"/>
    <n v="2023"/>
    <x v="0"/>
  </r>
  <r>
    <x v="0"/>
    <s v="United States"/>
    <s v="Reese's Peanut Butter Cups"/>
    <s v="The Hershey Company"/>
    <x v="2"/>
    <x v="0"/>
    <n v="2022"/>
    <x v="0"/>
  </r>
  <r>
    <x v="0"/>
    <s v="United States"/>
    <s v="Hershey's Milk Chocolate Bar"/>
    <s v="The Hershey Company"/>
    <x v="3"/>
    <x v="1"/>
    <n v="2023"/>
    <x v="2"/>
  </r>
  <r>
    <x v="0"/>
    <s v="United States"/>
    <s v="Kit Kat"/>
    <s v="Nestlé"/>
    <x v="4"/>
    <x v="2"/>
    <n v="2023"/>
    <x v="0"/>
  </r>
  <r>
    <x v="0"/>
    <s v="United States"/>
    <s v="Milky Way"/>
    <s v="Mars, Incorporated"/>
    <x v="5"/>
    <x v="3"/>
    <n v="2022"/>
    <x v="1"/>
  </r>
  <r>
    <x v="0"/>
    <s v="Canada"/>
    <s v="3 Musketeers"/>
    <s v="Mars, Incorporated"/>
    <x v="6"/>
    <x v="0"/>
    <n v="2022"/>
    <x v="0"/>
  </r>
  <r>
    <x v="0"/>
    <s v="Canada"/>
    <s v="Butterfinger"/>
    <s v="Ferrero"/>
    <x v="7"/>
    <x v="1"/>
    <n v="2022"/>
    <x v="1"/>
  </r>
  <r>
    <x v="0"/>
    <s v="United States"/>
    <s v="Nestlé Crunch"/>
    <s v="Nestlé"/>
    <x v="8"/>
    <x v="2"/>
    <n v="2023"/>
    <x v="2"/>
  </r>
  <r>
    <x v="0"/>
    <s v="United States"/>
    <s v="Twix"/>
    <s v="Mars, Incorporated"/>
    <x v="9"/>
    <x v="3"/>
    <n v="2023"/>
    <x v="2"/>
  </r>
  <r>
    <x v="1"/>
    <s v="United Kingdom"/>
    <s v="Kit Kat"/>
    <s v="Nestlé"/>
    <x v="1"/>
    <x v="0"/>
    <n v="2022"/>
    <x v="1"/>
  </r>
  <r>
    <x v="1"/>
    <s v="United Kingdom"/>
    <s v="Snickers"/>
    <s v="Mars, Incorporated"/>
    <x v="2"/>
    <x v="1"/>
    <n v="2023"/>
    <x v="1"/>
  </r>
  <r>
    <x v="1"/>
    <s v="United Kingdom"/>
    <s v="Milky Way"/>
    <s v="Mars, Incorporated"/>
    <x v="3"/>
    <x v="2"/>
    <n v="2023"/>
    <x v="1"/>
  </r>
  <r>
    <x v="1"/>
    <s v="Switzerland"/>
    <s v="Twix"/>
    <s v="Mars, Incorporated"/>
    <x v="4"/>
    <x v="3"/>
    <n v="2022"/>
    <x v="1"/>
  </r>
  <r>
    <x v="1"/>
    <s v="United Kingdom"/>
    <s v="Mars"/>
    <s v="Mars, Incorporated"/>
    <x v="5"/>
    <x v="0"/>
    <n v="2022"/>
    <x v="0"/>
  </r>
  <r>
    <x v="1"/>
    <s v="Spain"/>
    <s v="Nestlé Crunch"/>
    <s v="Nestlé"/>
    <x v="6"/>
    <x v="1"/>
    <n v="2022"/>
    <x v="0"/>
  </r>
  <r>
    <x v="1"/>
    <s v="Portugal"/>
    <s v="3 Musketeers"/>
    <s v="Mars, Incorporated"/>
    <x v="7"/>
    <x v="2"/>
    <n v="2023"/>
    <x v="0"/>
  </r>
  <r>
    <x v="1"/>
    <s v="Switzerland"/>
    <s v="Butterfinger"/>
    <s v="Ferrero"/>
    <x v="8"/>
    <x v="3"/>
    <n v="2023"/>
    <x v="2"/>
  </r>
  <r>
    <x v="1"/>
    <s v="Germany"/>
    <s v="Daim"/>
    <s v="Mondelēz International"/>
    <x v="9"/>
    <x v="0"/>
    <n v="2022"/>
    <x v="0"/>
  </r>
  <r>
    <x v="1"/>
    <s v="Switzerland"/>
    <s v="Milka"/>
    <s v="Mondelēz International"/>
    <x v="10"/>
    <x v="1"/>
    <n v="2023"/>
    <x v="1"/>
  </r>
  <r>
    <x v="2"/>
    <s v="India"/>
    <s v="Kit Kat"/>
    <s v="Nestlé"/>
    <x v="11"/>
    <x v="2"/>
    <n v="2023"/>
    <x v="0"/>
  </r>
  <r>
    <x v="2"/>
    <s v="India"/>
    <s v="Snickers"/>
    <s v="Mars, Incorporated"/>
    <x v="1"/>
    <x v="3"/>
    <n v="2022"/>
    <x v="1"/>
  </r>
  <r>
    <x v="2"/>
    <s v="India"/>
    <s v="Milky Way"/>
    <s v="Mars, Incorporated"/>
    <x v="2"/>
    <x v="0"/>
    <n v="2022"/>
    <x v="2"/>
  </r>
  <r>
    <x v="2"/>
    <s v="India"/>
    <s v="Twix"/>
    <s v="Mars, Incorporated"/>
    <x v="3"/>
    <x v="1"/>
    <n v="2022"/>
    <x v="2"/>
  </r>
  <r>
    <x v="2"/>
    <s v="China"/>
    <s v="Mars"/>
    <s v="Mars, Incorporated"/>
    <x v="12"/>
    <x v="2"/>
    <n v="2023"/>
    <x v="1"/>
  </r>
  <r>
    <x v="2"/>
    <s v="India"/>
    <s v="Nestlé Crunch"/>
    <s v="Nestlé"/>
    <x v="4"/>
    <x v="3"/>
    <n v="2023"/>
    <x v="1"/>
  </r>
  <r>
    <x v="2"/>
    <s v="Japan"/>
    <s v="3 Musketeers"/>
    <s v="Mars, Incorporated"/>
    <x v="5"/>
    <x v="0"/>
    <n v="2022"/>
    <x v="1"/>
  </r>
  <r>
    <x v="2"/>
    <s v="Singapore"/>
    <s v="Butterfinger"/>
    <s v="Ferrero"/>
    <x v="6"/>
    <x v="1"/>
    <n v="2023"/>
    <x v="1"/>
  </r>
  <r>
    <x v="2"/>
    <s v="China"/>
    <s v="Daim"/>
    <s v="Mondelēz International"/>
    <x v="7"/>
    <x v="2"/>
    <n v="2023"/>
    <x v="0"/>
  </r>
  <r>
    <x v="2"/>
    <s v="Japan"/>
    <s v="Milka"/>
    <s v="Mondelēz International"/>
    <x v="8"/>
    <x v="3"/>
    <n v="2022"/>
    <x v="0"/>
  </r>
  <r>
    <x v="3"/>
    <s v="Mexico"/>
    <s v="Snickers"/>
    <s v="Mars, Incorporated"/>
    <x v="2"/>
    <x v="0"/>
    <n v="2022"/>
    <x v="0"/>
  </r>
  <r>
    <x v="3"/>
    <s v="Venezuela"/>
    <s v="Kit Kat"/>
    <s v="Nestlé"/>
    <x v="3"/>
    <x v="1"/>
    <n v="2022"/>
    <x v="2"/>
  </r>
  <r>
    <x v="3"/>
    <s v="Ecuador"/>
    <s v="Milky Way"/>
    <s v="Mars, Incorporated"/>
    <x v="12"/>
    <x v="2"/>
    <n v="2023"/>
    <x v="0"/>
  </r>
  <r>
    <x v="3"/>
    <s v="Peru"/>
    <s v="Twix"/>
    <s v="Mars, Incorporated"/>
    <x v="4"/>
    <x v="3"/>
    <n v="2023"/>
    <x v="1"/>
  </r>
  <r>
    <x v="3"/>
    <s v="Brazil"/>
    <s v="Mars"/>
    <s v="Mars, Incorporated"/>
    <x v="5"/>
    <x v="0"/>
    <n v="2022"/>
    <x v="0"/>
  </r>
  <r>
    <x v="3"/>
    <s v="Chile"/>
    <s v="Nestlé Crunch"/>
    <s v="Ferrero"/>
    <x v="6"/>
    <x v="1"/>
    <n v="2023"/>
    <x v="1"/>
  </r>
  <r>
    <x v="3"/>
    <s v="Uruguay"/>
    <s v="3 Musketeers"/>
    <s v="Mars, Incorporated"/>
    <x v="7"/>
    <x v="2"/>
    <n v="2023"/>
    <x v="2"/>
  </r>
  <r>
    <x v="3"/>
    <s v="Mexico"/>
    <s v="Butterfinger"/>
    <s v="Ferrero"/>
    <x v="8"/>
    <x v="3"/>
    <n v="2022"/>
    <x v="2"/>
  </r>
  <r>
    <x v="3"/>
    <s v="Brazil"/>
    <s v="Daim"/>
    <s v="Mondelēz International"/>
    <x v="9"/>
    <x v="0"/>
    <n v="2022"/>
    <x v="1"/>
  </r>
  <r>
    <x v="3"/>
    <s v="Brazil"/>
    <s v="Milka"/>
    <s v="Mondelēz International"/>
    <x v="10"/>
    <x v="1"/>
    <n v="2022"/>
    <x v="1"/>
  </r>
  <r>
    <x v="4"/>
    <s v="Saudi Arabia"/>
    <s v="Snickers"/>
    <s v="Mars, Incorporated"/>
    <x v="3"/>
    <x v="2"/>
    <n v="2023"/>
    <x v="1"/>
  </r>
  <r>
    <x v="4"/>
    <s v="Bahrain"/>
    <s v="Kit Kat"/>
    <s v="Nestlé"/>
    <x v="12"/>
    <x v="3"/>
    <n v="2023"/>
    <x v="1"/>
  </r>
  <r>
    <x v="4"/>
    <s v="Saudi Arabia"/>
    <s v="Milky Way"/>
    <s v="Mars, Incorporated"/>
    <x v="4"/>
    <x v="0"/>
    <n v="2022"/>
    <x v="0"/>
  </r>
  <r>
    <x v="4"/>
    <s v="Saudi Arabia"/>
    <s v="Twix"/>
    <s v="Mars, Incorporated"/>
    <x v="5"/>
    <x v="1"/>
    <n v="2023"/>
    <x v="0"/>
  </r>
  <r>
    <x v="4"/>
    <s v="Saudi Arabia"/>
    <s v="Mars"/>
    <s v="Mars, Incorporated"/>
    <x v="6"/>
    <x v="2"/>
    <n v="2023"/>
    <x v="0"/>
  </r>
  <r>
    <x v="4"/>
    <s v="Ghana"/>
    <s v="Nestlé Crunch"/>
    <s v="Nestlé"/>
    <x v="7"/>
    <x v="3"/>
    <n v="2022"/>
    <x v="2"/>
  </r>
  <r>
    <x v="4"/>
    <s v="Nigeria"/>
    <s v="3 Musketeers"/>
    <s v="Mars, Incorporated"/>
    <x v="8"/>
    <x v="0"/>
    <n v="2022"/>
    <x v="0"/>
  </r>
  <r>
    <x v="4"/>
    <s v="South Africa"/>
    <s v="Butterfinger"/>
    <s v="Ferrero"/>
    <x v="9"/>
    <x v="1"/>
    <n v="2022"/>
    <x v="1"/>
  </r>
  <r>
    <x v="4"/>
    <s v="Saudi Arabia"/>
    <s v="Daim"/>
    <s v="Mondelēz International"/>
    <x v="10"/>
    <x v="2"/>
    <n v="2023"/>
    <x v="0"/>
  </r>
  <r>
    <x v="4"/>
    <s v="Nigeria"/>
    <s v="Milka"/>
    <s v="Mondelēz International"/>
    <x v="13"/>
    <x v="3"/>
    <n v="2023"/>
    <x v="1"/>
  </r>
  <r>
    <x v="0"/>
    <s v="Canada"/>
    <s v="Snickers"/>
    <s v="Mars, Incorporated"/>
    <x v="0"/>
    <x v="0"/>
    <n v="2022"/>
    <x v="0"/>
  </r>
  <r>
    <x v="0"/>
    <s v="United States"/>
    <s v="M&amp;M's"/>
    <s v="Mars, Incorporated"/>
    <x v="1"/>
    <x v="1"/>
    <n v="2022"/>
    <x v="1"/>
  </r>
  <r>
    <x v="0"/>
    <s v="United States"/>
    <s v="Reese's Peanut Butter Cups"/>
    <s v="The Hershey Company"/>
    <x v="2"/>
    <x v="2"/>
    <n v="2023"/>
    <x v="2"/>
  </r>
  <r>
    <x v="0"/>
    <s v="United States"/>
    <s v="Hershey's Milk Chocolate Bar"/>
    <s v="The Hershey Company"/>
    <x v="3"/>
    <x v="3"/>
    <n v="2023"/>
    <x v="2"/>
  </r>
  <r>
    <x v="0"/>
    <s v="United States"/>
    <s v="Kit Kat"/>
    <s v="Nestlé"/>
    <x v="4"/>
    <x v="0"/>
    <n v="2022"/>
    <x v="1"/>
  </r>
  <r>
    <x v="0"/>
    <s v="United States"/>
    <s v="Milky Way"/>
    <s v="Mars, Incorporated"/>
    <x v="5"/>
    <x v="1"/>
    <n v="2023"/>
    <x v="1"/>
  </r>
  <r>
    <x v="0"/>
    <s v="Canada"/>
    <s v="3 Musketeers"/>
    <s v="Mars, Incorporated"/>
    <x v="6"/>
    <x v="2"/>
    <n v="2023"/>
    <x v="1"/>
  </r>
  <r>
    <x v="0"/>
    <s v="Canada"/>
    <s v="Butterfinger"/>
    <s v="Ferrero"/>
    <x v="7"/>
    <x v="3"/>
    <n v="2022"/>
    <x v="1"/>
  </r>
  <r>
    <x v="0"/>
    <s v="United States"/>
    <s v="Nestlé Crunch"/>
    <s v="Nestlé"/>
    <x v="8"/>
    <x v="0"/>
    <n v="2022"/>
    <x v="0"/>
  </r>
  <r>
    <x v="0"/>
    <s v="United States"/>
    <s v="Twix"/>
    <s v="Mars, Incorporated"/>
    <x v="9"/>
    <x v="1"/>
    <n v="2022"/>
    <x v="0"/>
  </r>
  <r>
    <x v="1"/>
    <s v="United Kingdom"/>
    <s v="Kit Kat"/>
    <s v="Nestlé"/>
    <x v="1"/>
    <x v="2"/>
    <n v="2023"/>
    <x v="0"/>
  </r>
  <r>
    <x v="1"/>
    <s v="United Kingdom"/>
    <s v="Snickers"/>
    <s v="Mars, Incorporated"/>
    <x v="2"/>
    <x v="3"/>
    <n v="2023"/>
    <x v="2"/>
  </r>
  <r>
    <x v="1"/>
    <s v="United Kingdom"/>
    <s v="Milky Way"/>
    <s v="Mars, Incorporated"/>
    <x v="3"/>
    <x v="0"/>
    <n v="2022"/>
    <x v="0"/>
  </r>
  <r>
    <x v="1"/>
    <s v="United Kingdom"/>
    <s v="Twix"/>
    <s v="Mars, Incorporated"/>
    <x v="4"/>
    <x v="1"/>
    <n v="2023"/>
    <x v="1"/>
  </r>
  <r>
    <x v="1"/>
    <s v="United Kingdom"/>
    <s v="Mars"/>
    <s v="Mars, Incorporated"/>
    <x v="5"/>
    <x v="2"/>
    <n v="2023"/>
    <x v="0"/>
  </r>
  <r>
    <x v="1"/>
    <s v="France"/>
    <s v="Nestlé Crunch"/>
    <s v="Nestlé"/>
    <x v="6"/>
    <x v="3"/>
    <n v="2022"/>
    <x v="1"/>
  </r>
  <r>
    <x v="1"/>
    <s v="Italy"/>
    <s v="3 Musketeers"/>
    <s v="Mars, Incorporated"/>
    <x v="7"/>
    <x v="0"/>
    <n v="2022"/>
    <x v="2"/>
  </r>
  <r>
    <x v="1"/>
    <s v="Germany"/>
    <s v="Butterfinger"/>
    <s v="Ferrero"/>
    <x v="8"/>
    <x v="1"/>
    <n v="2022"/>
    <x v="2"/>
  </r>
  <r>
    <x v="1"/>
    <s v="Germany"/>
    <s v="Daim"/>
    <s v="Mondelēz International"/>
    <x v="9"/>
    <x v="2"/>
    <n v="2023"/>
    <x v="1"/>
  </r>
  <r>
    <x v="1"/>
    <s v="Germany"/>
    <s v="Milka"/>
    <s v="Mondelēz International"/>
    <x v="10"/>
    <x v="3"/>
    <n v="2023"/>
    <x v="1"/>
  </r>
  <r>
    <x v="2"/>
    <s v="Thailand"/>
    <s v="Kit Kat"/>
    <s v="Nestlé"/>
    <x v="11"/>
    <x v="0"/>
    <n v="2022"/>
    <x v="1"/>
  </r>
  <r>
    <x v="2"/>
    <s v="Singapore"/>
    <s v="Snickers"/>
    <s v="Mars, Incorporated"/>
    <x v="1"/>
    <x v="1"/>
    <n v="2023"/>
    <x v="1"/>
  </r>
  <r>
    <x v="2"/>
    <s v="Japan"/>
    <s v="Milky Way"/>
    <s v="Mars, Incorporated"/>
    <x v="2"/>
    <x v="2"/>
    <n v="2023"/>
    <x v="0"/>
  </r>
  <r>
    <x v="2"/>
    <s v="Thailand"/>
    <s v="Twix"/>
    <s v="Mars, Incorporated"/>
    <x v="3"/>
    <x v="3"/>
    <n v="2022"/>
    <x v="0"/>
  </r>
  <r>
    <x v="2"/>
    <s v="China"/>
    <s v="Mars"/>
    <s v="Mars, Incorporated"/>
    <x v="12"/>
    <x v="0"/>
    <n v="2022"/>
    <x v="0"/>
  </r>
  <r>
    <x v="2"/>
    <s v="Japan"/>
    <s v="Nestlé Crunch"/>
    <s v="Nestlé"/>
    <x v="4"/>
    <x v="1"/>
    <n v="2022"/>
    <x v="2"/>
  </r>
  <r>
    <x v="2"/>
    <s v="Japan"/>
    <s v="3 Musketeers"/>
    <s v="Mars, Incorporated"/>
    <x v="5"/>
    <x v="2"/>
    <n v="2023"/>
    <x v="0"/>
  </r>
  <r>
    <x v="2"/>
    <s v="Singapore"/>
    <s v="Butterfinger"/>
    <s v="Ferrero"/>
    <x v="6"/>
    <x v="3"/>
    <n v="2023"/>
    <x v="1"/>
  </r>
  <r>
    <x v="2"/>
    <s v="China"/>
    <s v="Daim"/>
    <s v="Mondelēz International"/>
    <x v="7"/>
    <x v="0"/>
    <n v="2022"/>
    <x v="0"/>
  </r>
  <r>
    <x v="2"/>
    <s v="Japan"/>
    <s v="Milka"/>
    <s v="Mondelēz International"/>
    <x v="8"/>
    <x v="1"/>
    <n v="2023"/>
    <x v="1"/>
  </r>
  <r>
    <x v="3"/>
    <s v="Mexico"/>
    <s v="Snickers"/>
    <s v="Mars, Incorporated"/>
    <x v="2"/>
    <x v="2"/>
    <n v="2023"/>
    <x v="2"/>
  </r>
  <r>
    <x v="3"/>
    <s v="Brazil"/>
    <s v="Kit Kat"/>
    <s v="Nestlé"/>
    <x v="3"/>
    <x v="3"/>
    <n v="2022"/>
    <x v="2"/>
  </r>
  <r>
    <x v="3"/>
    <s v="Mexico"/>
    <s v="Milky Way"/>
    <s v="Mars, Incorporated"/>
    <x v="12"/>
    <x v="0"/>
    <n v="2022"/>
    <x v="1"/>
  </r>
  <r>
    <x v="3"/>
    <s v="Argentina"/>
    <s v="Twix"/>
    <s v="Mars, Incorporated"/>
    <x v="4"/>
    <x v="1"/>
    <n v="2022"/>
    <x v="1"/>
  </r>
  <r>
    <x v="3"/>
    <s v="Brazil"/>
    <s v="Mars"/>
    <s v="Mars, Incorporated"/>
    <x v="5"/>
    <x v="2"/>
    <n v="2023"/>
    <x v="1"/>
  </r>
  <r>
    <x v="3"/>
    <s v="Argentina"/>
    <s v="Nestlé Crunch"/>
    <s v="Ferrero"/>
    <x v="6"/>
    <x v="3"/>
    <n v="2023"/>
    <x v="1"/>
  </r>
  <r>
    <x v="3"/>
    <s v="Argentina"/>
    <s v="3 Musketeers"/>
    <s v="Mars, Incorporated"/>
    <x v="7"/>
    <x v="0"/>
    <n v="2022"/>
    <x v="0"/>
  </r>
  <r>
    <x v="3"/>
    <s v="Mexico"/>
    <s v="Butterfinger"/>
    <s v="Ferrero"/>
    <x v="8"/>
    <x v="1"/>
    <n v="2023"/>
    <x v="0"/>
  </r>
  <r>
    <x v="3"/>
    <s v="Brazil"/>
    <s v="Daim"/>
    <s v="Mondelēz International"/>
    <x v="9"/>
    <x v="2"/>
    <n v="2023"/>
    <x v="0"/>
  </r>
  <r>
    <x v="3"/>
    <s v="Brazil"/>
    <s v="Milka"/>
    <s v="Mondelēz International"/>
    <x v="10"/>
    <x v="3"/>
    <n v="2022"/>
    <x v="2"/>
  </r>
  <r>
    <x v="4"/>
    <s v="Saudi Arabia"/>
    <s v="Snickers"/>
    <s v="Mars, Incorporated"/>
    <x v="3"/>
    <x v="0"/>
    <n v="2022"/>
    <x v="0"/>
  </r>
  <r>
    <x v="4"/>
    <s v="Bahrain"/>
    <s v="Kit Kat"/>
    <s v="Nestlé"/>
    <x v="12"/>
    <x v="1"/>
    <n v="2022"/>
    <x v="1"/>
  </r>
  <r>
    <x v="4"/>
    <s v="Saudi Arabia"/>
    <s v="Milky Way"/>
    <s v="Mars, Incorporated"/>
    <x v="4"/>
    <x v="2"/>
    <n v="2023"/>
    <x v="0"/>
  </r>
  <r>
    <x v="4"/>
    <s v="Saudi Arabia"/>
    <s v="Twix"/>
    <s v="Mars, Incorporated"/>
    <x v="5"/>
    <x v="3"/>
    <n v="2023"/>
    <x v="1"/>
  </r>
  <r>
    <x v="4"/>
    <s v="Saudi Arabia"/>
    <s v="Mars"/>
    <s v="Mars, Incorporated"/>
    <x v="6"/>
    <x v="0"/>
    <n v="2022"/>
    <x v="2"/>
  </r>
  <r>
    <x v="4"/>
    <s v="Ghana"/>
    <s v="Nestlé Crunch"/>
    <s v="Nestlé"/>
    <x v="7"/>
    <x v="1"/>
    <n v="2023"/>
    <x v="2"/>
  </r>
  <r>
    <x v="4"/>
    <s v="Nigeria"/>
    <s v="3 Musketeers"/>
    <s v="Mars, Incorporated"/>
    <x v="8"/>
    <x v="2"/>
    <n v="2023"/>
    <x v="1"/>
  </r>
  <r>
    <x v="4"/>
    <s v="Morocco"/>
    <s v="Butterfinger"/>
    <s v="Ferrero"/>
    <x v="9"/>
    <x v="3"/>
    <n v="2022"/>
    <x v="1"/>
  </r>
  <r>
    <x v="4"/>
    <s v="Algeria"/>
    <s v="Daim"/>
    <s v="Mondelēz International"/>
    <x v="10"/>
    <x v="0"/>
    <n v="2022"/>
    <x v="1"/>
  </r>
  <r>
    <x v="4"/>
    <s v="Kenya"/>
    <s v="Milka"/>
    <s v="Mondelēz International"/>
    <x v="13"/>
    <x v="1"/>
    <n v="2022"/>
    <x v="1"/>
  </r>
  <r>
    <x v="0"/>
    <s v="Canada"/>
    <s v="Snickers"/>
    <s v="Mars, Incorporated"/>
    <x v="0"/>
    <x v="2"/>
    <n v="2023"/>
    <x v="0"/>
  </r>
  <r>
    <x v="0"/>
    <s v="United States"/>
    <s v="M&amp;M's"/>
    <s v="Mars, Incorporated"/>
    <x v="1"/>
    <x v="3"/>
    <n v="2023"/>
    <x v="0"/>
  </r>
  <r>
    <x v="0"/>
    <s v="United States"/>
    <s v="Reese's Peanut Butter Cups"/>
    <s v="The Hershey Company"/>
    <x v="2"/>
    <x v="0"/>
    <n v="2022"/>
    <x v="0"/>
  </r>
  <r>
    <x v="0"/>
    <s v="United States"/>
    <s v="Hershey's Milk Chocolate Bar"/>
    <s v="The Hershey Company"/>
    <x v="3"/>
    <x v="1"/>
    <n v="2023"/>
    <x v="2"/>
  </r>
  <r>
    <x v="0"/>
    <s v="United States"/>
    <s v="Kit Kat"/>
    <s v="Nestlé"/>
    <x v="4"/>
    <x v="2"/>
    <n v="2023"/>
    <x v="0"/>
  </r>
  <r>
    <x v="0"/>
    <s v="United States"/>
    <s v="Milky Way"/>
    <s v="Mars, Incorporated"/>
    <x v="5"/>
    <x v="3"/>
    <n v="2022"/>
    <x v="1"/>
  </r>
  <r>
    <x v="0"/>
    <s v="Canada"/>
    <s v="3 Musketeers"/>
    <s v="Mars, Incorporated"/>
    <x v="6"/>
    <x v="0"/>
    <n v="2022"/>
    <x v="0"/>
  </r>
  <r>
    <x v="0"/>
    <s v="Canada"/>
    <s v="Butterfinger"/>
    <s v="Ferrero"/>
    <x v="7"/>
    <x v="1"/>
    <n v="2022"/>
    <x v="1"/>
  </r>
  <r>
    <x v="0"/>
    <s v="United States"/>
    <s v="Nestlé Crunch"/>
    <s v="Nestlé"/>
    <x v="8"/>
    <x v="2"/>
    <n v="2023"/>
    <x v="2"/>
  </r>
  <r>
    <x v="0"/>
    <s v="United States"/>
    <s v="Twix"/>
    <s v="Mars, Incorporated"/>
    <x v="9"/>
    <x v="3"/>
    <n v="2023"/>
    <x v="2"/>
  </r>
  <r>
    <x v="1"/>
    <s v="United Kingdom"/>
    <s v="Kit Kat"/>
    <s v="Nestlé"/>
    <x v="1"/>
    <x v="0"/>
    <n v="2022"/>
    <x v="1"/>
  </r>
  <r>
    <x v="1"/>
    <s v="United Kingdom"/>
    <s v="Snickers"/>
    <s v="Mars, Incorporated"/>
    <x v="2"/>
    <x v="1"/>
    <n v="2023"/>
    <x v="1"/>
  </r>
  <r>
    <x v="1"/>
    <s v="United Kingdom"/>
    <s v="Milky Way"/>
    <s v="Mars, Incorporated"/>
    <x v="3"/>
    <x v="2"/>
    <n v="2023"/>
    <x v="1"/>
  </r>
  <r>
    <x v="1"/>
    <s v="Switzerland"/>
    <s v="Twix"/>
    <s v="Mars, Incorporated"/>
    <x v="4"/>
    <x v="3"/>
    <n v="2022"/>
    <x v="1"/>
  </r>
  <r>
    <x v="1"/>
    <s v="United Kingdom"/>
    <s v="Mars"/>
    <s v="Mars, Incorporated"/>
    <x v="5"/>
    <x v="0"/>
    <n v="2022"/>
    <x v="0"/>
  </r>
  <r>
    <x v="1"/>
    <s v="Spain"/>
    <s v="Nestlé Crunch"/>
    <s v="Nestlé"/>
    <x v="6"/>
    <x v="1"/>
    <n v="2022"/>
    <x v="0"/>
  </r>
  <r>
    <x v="1"/>
    <s v="Portugal"/>
    <s v="3 Musketeers"/>
    <s v="Mars, Incorporated"/>
    <x v="7"/>
    <x v="2"/>
    <n v="2023"/>
    <x v="0"/>
  </r>
  <r>
    <x v="1"/>
    <s v="Switzerland"/>
    <s v="Butterfinger"/>
    <s v="Ferrero"/>
    <x v="8"/>
    <x v="3"/>
    <n v="2023"/>
    <x v="2"/>
  </r>
  <r>
    <x v="1"/>
    <s v="Germany"/>
    <s v="Daim"/>
    <s v="Mondelēz International"/>
    <x v="9"/>
    <x v="0"/>
    <n v="2022"/>
    <x v="0"/>
  </r>
  <r>
    <x v="1"/>
    <s v="Switzerland"/>
    <s v="Milka"/>
    <s v="Mondelēz International"/>
    <x v="10"/>
    <x v="1"/>
    <n v="2023"/>
    <x v="1"/>
  </r>
  <r>
    <x v="2"/>
    <s v="India"/>
    <s v="Kit Kat"/>
    <s v="Nestlé"/>
    <x v="11"/>
    <x v="2"/>
    <n v="2023"/>
    <x v="0"/>
  </r>
  <r>
    <x v="2"/>
    <s v="India"/>
    <s v="Snickers"/>
    <s v="Mars, Incorporated"/>
    <x v="1"/>
    <x v="3"/>
    <n v="2022"/>
    <x v="1"/>
  </r>
  <r>
    <x v="2"/>
    <s v="India"/>
    <s v="Milky Way"/>
    <s v="Mars, Incorporated"/>
    <x v="2"/>
    <x v="0"/>
    <n v="2022"/>
    <x v="2"/>
  </r>
  <r>
    <x v="2"/>
    <s v="India"/>
    <s v="Twix"/>
    <s v="Mars, Incorporated"/>
    <x v="3"/>
    <x v="1"/>
    <n v="2022"/>
    <x v="2"/>
  </r>
  <r>
    <x v="2"/>
    <s v="China"/>
    <s v="Mars"/>
    <s v="Mars, Incorporated"/>
    <x v="12"/>
    <x v="2"/>
    <n v="2023"/>
    <x v="1"/>
  </r>
  <r>
    <x v="2"/>
    <s v="India"/>
    <s v="Nestlé Crunch"/>
    <s v="Nestlé"/>
    <x v="4"/>
    <x v="3"/>
    <n v="2023"/>
    <x v="1"/>
  </r>
  <r>
    <x v="2"/>
    <s v="Japan"/>
    <s v="3 Musketeers"/>
    <s v="Mars, Incorporated"/>
    <x v="5"/>
    <x v="0"/>
    <n v="2022"/>
    <x v="1"/>
  </r>
  <r>
    <x v="2"/>
    <s v="Singapore"/>
    <s v="Butterfinger"/>
    <s v="Ferrero"/>
    <x v="6"/>
    <x v="1"/>
    <n v="2023"/>
    <x v="1"/>
  </r>
  <r>
    <x v="2"/>
    <s v="China"/>
    <s v="Daim"/>
    <s v="Mondelēz International"/>
    <x v="7"/>
    <x v="2"/>
    <n v="2023"/>
    <x v="0"/>
  </r>
  <r>
    <x v="2"/>
    <s v="Japan"/>
    <s v="Milka"/>
    <s v="Mondelēz International"/>
    <x v="8"/>
    <x v="3"/>
    <n v="2022"/>
    <x v="0"/>
  </r>
  <r>
    <x v="3"/>
    <s v="Mexico"/>
    <s v="Snickers"/>
    <s v="Mars, Incorporated"/>
    <x v="2"/>
    <x v="0"/>
    <n v="2022"/>
    <x v="0"/>
  </r>
  <r>
    <x v="3"/>
    <s v="Venezuela"/>
    <s v="Kit Kat"/>
    <s v="Nestlé"/>
    <x v="3"/>
    <x v="1"/>
    <n v="2022"/>
    <x v="2"/>
  </r>
  <r>
    <x v="3"/>
    <s v="Ecuador"/>
    <s v="Milky Way"/>
    <s v="Mars, Incorporated"/>
    <x v="12"/>
    <x v="2"/>
    <n v="2023"/>
    <x v="0"/>
  </r>
  <r>
    <x v="3"/>
    <s v="Peru"/>
    <s v="Twix"/>
    <s v="Mars, Incorporated"/>
    <x v="4"/>
    <x v="3"/>
    <n v="2023"/>
    <x v="1"/>
  </r>
  <r>
    <x v="3"/>
    <s v="Brazil"/>
    <s v="Mars"/>
    <s v="Mars, Incorporated"/>
    <x v="5"/>
    <x v="0"/>
    <n v="2022"/>
    <x v="0"/>
  </r>
  <r>
    <x v="3"/>
    <s v="Chile"/>
    <s v="Nestlé Crunch"/>
    <s v="Ferrero"/>
    <x v="6"/>
    <x v="1"/>
    <n v="2023"/>
    <x v="1"/>
  </r>
  <r>
    <x v="3"/>
    <s v="Uruguay"/>
    <s v="3 Musketeers"/>
    <s v="Mars, Incorporated"/>
    <x v="7"/>
    <x v="2"/>
    <n v="2023"/>
    <x v="2"/>
  </r>
  <r>
    <x v="3"/>
    <s v="Mexico"/>
    <s v="Butterfinger"/>
    <s v="Ferrero"/>
    <x v="8"/>
    <x v="3"/>
    <n v="2022"/>
    <x v="2"/>
  </r>
  <r>
    <x v="3"/>
    <s v="Brazil"/>
    <s v="Daim"/>
    <s v="Mondelēz International"/>
    <x v="9"/>
    <x v="0"/>
    <n v="2022"/>
    <x v="1"/>
  </r>
  <r>
    <x v="3"/>
    <s v="Brazil"/>
    <s v="Milka"/>
    <s v="Mondelēz International"/>
    <x v="10"/>
    <x v="1"/>
    <n v="2022"/>
    <x v="1"/>
  </r>
  <r>
    <x v="4"/>
    <s v="Saudi Arabia"/>
    <s v="Snickers"/>
    <s v="Mars, Incorporated"/>
    <x v="3"/>
    <x v="2"/>
    <n v="2023"/>
    <x v="1"/>
  </r>
  <r>
    <x v="4"/>
    <s v="Bahrain"/>
    <s v="Kit Kat"/>
    <s v="Nestlé"/>
    <x v="12"/>
    <x v="3"/>
    <n v="2023"/>
    <x v="1"/>
  </r>
  <r>
    <x v="4"/>
    <s v="Saudi Arabia"/>
    <s v="Milky Way"/>
    <s v="Mars, Incorporated"/>
    <x v="4"/>
    <x v="0"/>
    <n v="2022"/>
    <x v="0"/>
  </r>
  <r>
    <x v="4"/>
    <s v="Saudi Arabia"/>
    <s v="Twix"/>
    <s v="Mars, Incorporated"/>
    <x v="5"/>
    <x v="1"/>
    <n v="2023"/>
    <x v="0"/>
  </r>
  <r>
    <x v="4"/>
    <s v="Saudi Arabia"/>
    <s v="Mars"/>
    <s v="Mars, Incorporated"/>
    <x v="6"/>
    <x v="2"/>
    <n v="2023"/>
    <x v="0"/>
  </r>
  <r>
    <x v="4"/>
    <s v="Ghana"/>
    <s v="Nestlé Crunch"/>
    <s v="Nestlé"/>
    <x v="7"/>
    <x v="3"/>
    <n v="2022"/>
    <x v="2"/>
  </r>
  <r>
    <x v="4"/>
    <s v="Nigeria"/>
    <s v="3 Musketeers"/>
    <s v="Mars, Incorporated"/>
    <x v="8"/>
    <x v="0"/>
    <n v="2022"/>
    <x v="0"/>
  </r>
  <r>
    <x v="4"/>
    <s v="South Africa"/>
    <s v="Butterfinger"/>
    <s v="Ferrero"/>
    <x v="9"/>
    <x v="1"/>
    <n v="2022"/>
    <x v="1"/>
  </r>
  <r>
    <x v="4"/>
    <s v="Saudi Arabia"/>
    <s v="Daim"/>
    <s v="Mondelēz International"/>
    <x v="10"/>
    <x v="2"/>
    <n v="2023"/>
    <x v="0"/>
  </r>
  <r>
    <x v="4"/>
    <s v="Nigeria"/>
    <s v="Milka"/>
    <s v="Mondelēz International"/>
    <x v="13"/>
    <x v="3"/>
    <n v="202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DD4AC9-6B78-43F0-8A3D-5A40FD285F42}" name="GlobalCandySalesPivot" cacheId="35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20" firstHeaderRow="1" firstDataRow="1" firstDataCol="2"/>
  <pivotFields count="8">
    <pivotField compact="0" outline="0" showAll="0">
      <items count="6">
        <item x="2"/>
        <item x="1"/>
        <item x="4"/>
        <item x="0"/>
        <item x="3"/>
        <item t="default"/>
      </items>
    </pivotField>
    <pivotField compact="0" outline="0" showAll="0"/>
    <pivotField compact="0" outline="0" showAll="0"/>
    <pivotField compact="0" outline="0" showAll="0"/>
    <pivotField dataField="1" compact="0" numFmtId="3" outline="0" showAll="0">
      <items count="15">
        <item x="13"/>
        <item x="10"/>
        <item x="9"/>
        <item x="8"/>
        <item x="7"/>
        <item x="6"/>
        <item x="5"/>
        <item x="4"/>
        <item x="12"/>
        <item x="3"/>
        <item x="2"/>
        <item x="1"/>
        <item x="11"/>
        <item x="0"/>
        <item t="default"/>
      </items>
    </pivotField>
    <pivotField axis="axisRow" compact="0" outline="0" showAll="0">
      <items count="5">
        <item x="0"/>
        <item x="1"/>
        <item x="2"/>
        <item x="3"/>
        <item t="default"/>
      </items>
    </pivotField>
    <pivotField compact="0" outline="0" showAll="0"/>
    <pivotField axis="axisRow" compact="0" outline="0" showAll="0">
      <items count="4">
        <item x="2"/>
        <item x="1"/>
        <item x="0"/>
        <item t="default"/>
      </items>
    </pivotField>
  </pivotFields>
  <rowFields count="2">
    <field x="5"/>
    <field x="7"/>
  </rowFields>
  <rowItems count="17">
    <i>
      <x/>
      <x/>
    </i>
    <i r="1">
      <x v="1"/>
    </i>
    <i r="1">
      <x v="2"/>
    </i>
    <i t="default">
      <x/>
    </i>
    <i>
      <x v="1"/>
      <x/>
    </i>
    <i r="1">
      <x v="1"/>
    </i>
    <i r="1">
      <x v="2"/>
    </i>
    <i t="default">
      <x v="1"/>
    </i>
    <i>
      <x v="2"/>
      <x/>
    </i>
    <i r="1">
      <x v="1"/>
    </i>
    <i r="1">
      <x v="2"/>
    </i>
    <i t="default">
      <x v="2"/>
    </i>
    <i>
      <x v="3"/>
      <x/>
    </i>
    <i r="1">
      <x v="1"/>
    </i>
    <i r="1">
      <x v="2"/>
    </i>
    <i t="default">
      <x v="3"/>
    </i>
    <i t="grand">
      <x/>
    </i>
  </rowItems>
  <colItems count="1">
    <i/>
  </colItems>
  <dataFields count="1">
    <dataField name="Sum of Sales Units" fld="4" baseField="0" baseItem="0" numFmtId="164"/>
  </dataFields>
  <formats count="1">
    <format dxfId="18">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6368F1-8558-4B19-B188-18D80A7098C1}" sourceName="Region">
  <pivotTables>
    <pivotTable tabId="9" name="GlobalCandySalesPivot"/>
  </pivotTables>
  <data>
    <tabular pivotCacheId="1447453534">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36F83A7-0E51-40CC-824C-9A111B094DC2}" cache="Slicer_Region" caption="Region"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BE91CC-5720-46A2-962F-99B34336014C}" name="Table246" displayName="Table246" ref="N15:O20" totalsRowShown="0" headerRowDxfId="17" dataDxfId="16" headerRowBorderDxfId="14" tableBorderDxfId="15" totalsRowBorderDxfId="13">
  <autoFilter ref="N15:O20" xr:uid="{8E3A920D-444C-4B80-ABB0-10E54484ABC9}"/>
  <sortState xmlns:xlrd2="http://schemas.microsoft.com/office/spreadsheetml/2017/richdata2" ref="N16:O20">
    <sortCondition descending="1" ref="O15:O20"/>
  </sortState>
  <tableColumns count="2">
    <tableColumn id="1" xr3:uid="{A0C5DD0D-D04D-41EA-8439-EFB48FF213BF}" name="Top Companies" dataDxfId="12"/>
    <tableColumn id="2" xr3:uid="{2187EB13-D76E-44E7-9C1E-1AFE65DD43B4}" name="Sales Units" dataDxfId="11">
      <calculatedColumnFormula>SUMIFS(GlobalCandySales[Sales Units],GlobalCandySales[Owner], VLOOKUP(N16, GlobalCandySales[Owner], 1, 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C801E9-4B80-4159-AC65-E3873214EFD7}" name="Table27" displayName="Table27" ref="J15:K20" totalsRowShown="0" headerRowDxfId="10" dataDxfId="9" headerRowBorderDxfId="7" tableBorderDxfId="8" totalsRowBorderDxfId="6">
  <autoFilter ref="J15:K20" xr:uid="{E0BE6376-5865-45FC-8EBC-9B871BE361AB}"/>
  <sortState xmlns:xlrd2="http://schemas.microsoft.com/office/spreadsheetml/2017/richdata2" ref="J16:K20">
    <sortCondition descending="1" ref="K15:K20"/>
  </sortState>
  <tableColumns count="2">
    <tableColumn id="1" xr3:uid="{EC71A314-DD1D-49FE-9A27-C7AF80CD83A7}" name="Top Regions" dataDxfId="5"/>
    <tableColumn id="2" xr3:uid="{DAB11D5C-1624-4E72-9B5F-99F7F4C53297}" name="Sales Units" dataDxfId="4">
      <calculatedColumnFormula>SUMIFS(GlobalCandySales[Sales Units],GlobalCandySales[Region], VLOOKUP(J16, GlobalCandySales[Region], 1, 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557FEA-B7AB-43EA-B2D4-0EEABD0F1FA8}" name="GlobalCandySales" displayName="GlobalCandySales" ref="A1:H201" totalsRowShown="0" headerRowDxfId="3">
  <autoFilter ref="A1:H201" xr:uid="{83B391C2-9820-46AA-9B9B-C4C9D929E868}"/>
  <tableColumns count="8">
    <tableColumn id="1" xr3:uid="{B7B68D34-34D5-4F6E-B24D-0EAE007F54F3}" name="Region"/>
    <tableColumn id="5" xr3:uid="{F271E794-C4CD-420E-B04E-1D41E396FE5F}" name="Country" dataDxfId="2"/>
    <tableColumn id="3" xr3:uid="{CC6249F8-FDDF-4E83-AA4C-54C2E57D359A}" name="Item" dataDxfId="1"/>
    <tableColumn id="2" xr3:uid="{6C58FA93-2E76-4289-A00C-C4F2BD5486E4}" name="Owner"/>
    <tableColumn id="4" xr3:uid="{E2B0CD5F-72E3-4EF5-BAA1-30A459FB0CEA}" name="Sales Units" dataDxfId="0"/>
    <tableColumn id="6" xr3:uid="{0104AB52-EFFC-4640-BEC9-280585A964F0}" name="Sales Quarter"/>
    <tableColumn id="7" xr3:uid="{7E675C28-9D57-45FD-BADC-E7678F595243}" name="Sales Year"/>
    <tableColumn id="8" xr3:uid="{9D151E6E-5B33-4D8B-A1DC-11922994FC74}" name="Sales Channe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exapeta,.github.io/" TargetMode="External"/><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1.xml"/><Relationship Id="rId5" Type="http://schemas.openxmlformats.org/officeDocument/2006/relationships/comments" Target="../comments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88141-C2BE-4479-BB2E-C92E52A76C42}">
  <dimension ref="A1:T68"/>
  <sheetViews>
    <sheetView workbookViewId="0">
      <selection activeCell="B8" sqref="B8"/>
    </sheetView>
  </sheetViews>
  <sheetFormatPr defaultRowHeight="15"/>
  <cols>
    <col min="1" max="3" width="9.140625" style="3"/>
    <col min="4" max="4" width="25.7109375" style="3" bestFit="1" customWidth="1"/>
    <col min="5" max="5" width="16.85546875" style="3" bestFit="1" customWidth="1"/>
    <col min="6" max="7" width="16.28515625" style="3" customWidth="1"/>
    <col min="8" max="9" width="9.140625" style="3"/>
    <col min="10" max="10" width="20.28515625" style="3" bestFit="1" customWidth="1"/>
    <col min="11" max="11" width="16.5703125" style="3" bestFit="1" customWidth="1"/>
    <col min="12" max="13" width="9.140625" style="3"/>
    <col min="14" max="14" width="20.28515625" style="3" bestFit="1" customWidth="1"/>
    <col min="15" max="15" width="14.85546875" style="3" bestFit="1" customWidth="1"/>
    <col min="16" max="17" width="9.140625" style="3"/>
    <col min="18" max="18" width="14.42578125" style="3" bestFit="1" customWidth="1"/>
    <col min="19" max="16384" width="9.140625" style="3"/>
  </cols>
  <sheetData>
    <row r="1" spans="1:20">
      <c r="A1" s="45" t="s">
        <v>0</v>
      </c>
      <c r="B1" s="46"/>
      <c r="C1" s="46"/>
      <c r="D1" s="35" t="s">
        <v>1</v>
      </c>
      <c r="E1" s="42" t="s">
        <v>2</v>
      </c>
    </row>
    <row r="2" spans="1:20">
      <c r="A2" s="47"/>
      <c r="B2" s="48"/>
      <c r="C2" s="48"/>
      <c r="D2" s="36"/>
      <c r="E2" s="36"/>
    </row>
    <row r="4" spans="1:20">
      <c r="D4" s="33" t="s">
        <v>3</v>
      </c>
      <c r="E4" s="33"/>
      <c r="F4" s="33"/>
      <c r="G4" s="33"/>
      <c r="H4" s="33"/>
      <c r="I4" s="33"/>
      <c r="J4" s="33"/>
      <c r="K4" s="33"/>
      <c r="L4" s="33"/>
      <c r="M4" s="33"/>
      <c r="N4" s="33"/>
      <c r="O4" s="33"/>
    </row>
    <row r="5" spans="1:20" ht="15" customHeight="1">
      <c r="D5" s="33"/>
      <c r="E5" s="33"/>
      <c r="F5" s="33"/>
      <c r="G5" s="33"/>
      <c r="H5" s="33"/>
      <c r="I5" s="33"/>
      <c r="J5" s="33"/>
      <c r="K5" s="33"/>
      <c r="L5" s="33"/>
      <c r="M5" s="33"/>
      <c r="N5" s="33"/>
      <c r="O5" s="33"/>
      <c r="P5" s="23"/>
      <c r="Q5" s="23"/>
      <c r="R5" s="23"/>
      <c r="S5" s="23"/>
      <c r="T5" s="23"/>
    </row>
    <row r="6" spans="1:20" ht="15" customHeight="1">
      <c r="D6" s="33"/>
      <c r="E6" s="33"/>
      <c r="F6" s="33"/>
      <c r="G6" s="33"/>
      <c r="H6" s="33"/>
      <c r="I6" s="33"/>
      <c r="J6" s="33"/>
      <c r="K6" s="33"/>
      <c r="L6" s="33"/>
      <c r="M6" s="33"/>
      <c r="N6" s="33"/>
      <c r="O6" s="33"/>
      <c r="P6" s="23"/>
      <c r="Q6" s="23"/>
      <c r="R6" s="23"/>
      <c r="S6" s="23"/>
      <c r="T6" s="23"/>
    </row>
    <row r="7" spans="1:20" ht="15" customHeight="1">
      <c r="D7" s="33"/>
      <c r="E7" s="33"/>
      <c r="F7" s="33"/>
      <c r="G7" s="33"/>
      <c r="H7" s="33"/>
      <c r="I7" s="33"/>
      <c r="J7" s="33"/>
      <c r="K7" s="33"/>
      <c r="L7" s="33"/>
      <c r="M7" s="33"/>
      <c r="N7" s="33"/>
      <c r="O7" s="33"/>
      <c r="P7" s="23"/>
      <c r="Q7" s="23"/>
      <c r="R7" s="23"/>
      <c r="S7" s="23"/>
      <c r="T7" s="23"/>
    </row>
    <row r="8" spans="1:20" ht="15" customHeight="1">
      <c r="D8" s="33"/>
      <c r="E8" s="33"/>
      <c r="F8" s="33"/>
      <c r="G8" s="33"/>
      <c r="H8" s="33"/>
      <c r="I8" s="33"/>
      <c r="J8" s="33"/>
      <c r="K8" s="33"/>
      <c r="L8" s="33"/>
      <c r="M8" s="33"/>
      <c r="N8" s="33"/>
      <c r="O8" s="33"/>
      <c r="P8" s="23"/>
      <c r="Q8" s="23"/>
      <c r="R8" s="23"/>
      <c r="S8" s="23"/>
      <c r="T8" s="23"/>
    </row>
    <row r="9" spans="1:20" ht="15" customHeight="1">
      <c r="D9" s="33"/>
      <c r="E9" s="33"/>
      <c r="F9" s="33"/>
      <c r="G9" s="33"/>
      <c r="H9" s="33"/>
      <c r="I9" s="33"/>
      <c r="J9" s="33"/>
      <c r="K9" s="33"/>
      <c r="L9" s="33"/>
      <c r="M9" s="33"/>
      <c r="N9" s="33"/>
      <c r="O9" s="33"/>
      <c r="P9" s="24"/>
      <c r="Q9" s="24"/>
      <c r="R9" s="24"/>
      <c r="S9" s="24"/>
      <c r="T9" s="24"/>
    </row>
    <row r="10" spans="1:20" ht="15" customHeight="1">
      <c r="D10" s="34"/>
      <c r="E10" s="34"/>
      <c r="F10" s="34"/>
      <c r="G10" s="34"/>
      <c r="H10" s="34"/>
      <c r="I10" s="34"/>
      <c r="J10" s="34"/>
      <c r="K10" s="34"/>
      <c r="L10" s="34"/>
      <c r="M10" s="34"/>
      <c r="N10" s="34"/>
      <c r="O10" s="34"/>
      <c r="P10" s="24"/>
      <c r="Q10" s="24"/>
      <c r="R10" s="24"/>
      <c r="S10" s="24"/>
      <c r="T10" s="24"/>
    </row>
    <row r="14" spans="1:20">
      <c r="D14" s="37" t="s">
        <v>4</v>
      </c>
      <c r="E14" s="37"/>
      <c r="F14" s="37"/>
      <c r="G14" s="37"/>
    </row>
    <row r="15" spans="1:20">
      <c r="J15" s="15" t="s">
        <v>5</v>
      </c>
      <c r="K15" s="16" t="s">
        <v>6</v>
      </c>
      <c r="N15" s="15" t="s">
        <v>7</v>
      </c>
      <c r="O15" s="16" t="s">
        <v>6</v>
      </c>
    </row>
    <row r="16" spans="1:20">
      <c r="D16" s="25" t="s">
        <v>8</v>
      </c>
      <c r="E16" s="26"/>
      <c r="F16" s="38" t="s">
        <v>9</v>
      </c>
      <c r="G16" s="39"/>
      <c r="J16" s="17" t="s">
        <v>10</v>
      </c>
      <c r="K16" s="18">
        <f>SUMIFS(GlobalCandySales[Sales Units],GlobalCandySales[Region], VLOOKUP(J16, GlobalCandySales[Region], 1, FALSE))</f>
        <v>38200000000</v>
      </c>
      <c r="N16" s="17" t="s">
        <v>11</v>
      </c>
      <c r="O16" s="18">
        <f>SUMIFS(GlobalCandySales[Sales Units],GlobalCandySales[Owner], VLOOKUP(N16, GlobalCandySales[Owner], 1, FALSE))</f>
        <v>93600000000</v>
      </c>
      <c r="R16" s="13"/>
    </row>
    <row r="17" spans="4:15">
      <c r="D17" s="27"/>
      <c r="E17" s="28"/>
      <c r="F17" s="40"/>
      <c r="G17" s="41"/>
      <c r="J17" s="17" t="s">
        <v>12</v>
      </c>
      <c r="K17" s="18">
        <f>SUMIFS(GlobalCandySales[Sales Units],GlobalCandySales[Region], VLOOKUP(J17, GlobalCandySales[Region], 1, FALSE))</f>
        <v>37400000000</v>
      </c>
      <c r="N17" s="17" t="s">
        <v>13</v>
      </c>
      <c r="O17" s="18">
        <f>SUMIFS(GlobalCandySales[Sales Units],GlobalCandySales[Owner], VLOOKUP(N17, GlobalCandySales[Owner], 1, FALSE))</f>
        <v>34000000000</v>
      </c>
    </row>
    <row r="18" spans="4:15">
      <c r="D18" s="25" t="s">
        <v>14</v>
      </c>
      <c r="E18" s="26"/>
      <c r="F18" s="29">
        <f>SUMIFS(GlobalCandySales[Sales Units],GlobalCandySales[Item], VLOOKUP(F16, LookupRange, 1, FALSE))</f>
        <v>21400000000</v>
      </c>
      <c r="G18" s="30"/>
      <c r="J18" s="17" t="s">
        <v>15</v>
      </c>
      <c r="K18" s="18">
        <f>SUMIFS(GlobalCandySales[Sales Units],GlobalCandySales[Region], VLOOKUP(J18, GlobalCandySales[Region], 1, FALSE))</f>
        <v>34200000000</v>
      </c>
      <c r="N18" s="17" t="s">
        <v>16</v>
      </c>
      <c r="O18" s="18">
        <f>SUMIFS(GlobalCandySales[Sales Units],GlobalCandySales[Owner], VLOOKUP(N18, GlobalCandySales[Owner], 1, FALSE))</f>
        <v>20400000000</v>
      </c>
    </row>
    <row r="19" spans="4:15">
      <c r="D19" s="27"/>
      <c r="E19" s="28"/>
      <c r="F19" s="31"/>
      <c r="G19" s="32"/>
      <c r="J19" s="17" t="s">
        <v>17</v>
      </c>
      <c r="K19" s="18">
        <f>SUMIFS(GlobalCandySales[Sales Units],GlobalCandySales[Region], VLOOKUP(J19, GlobalCandySales[Region], 1, FALSE))</f>
        <v>33200000000</v>
      </c>
      <c r="N19" s="17" t="s">
        <v>18</v>
      </c>
      <c r="O19" s="18">
        <f>SUMIFS(GlobalCandySales[Sales Units],GlobalCandySales[Owner], VLOOKUP(N19, GlobalCandySales[Owner], 1, FALSE))</f>
        <v>17600000000</v>
      </c>
    </row>
    <row r="20" spans="4:15">
      <c r="J20" s="19" t="s">
        <v>19</v>
      </c>
      <c r="K20" s="18">
        <f>SUMIFS(GlobalCandySales[Sales Units],GlobalCandySales[Region], VLOOKUP(J20, GlobalCandySales[Region], 1, FALSE))</f>
        <v>31000000000</v>
      </c>
      <c r="N20" s="19" t="s">
        <v>20</v>
      </c>
      <c r="O20" s="18">
        <f>SUMIFS(GlobalCandySales[Sales Units],GlobalCandySales[Owner], VLOOKUP(N20, GlobalCandySales[Owner], 1, FALSE))</f>
        <v>8400000000</v>
      </c>
    </row>
    <row r="24" spans="4:15">
      <c r="D24" s="5"/>
      <c r="E24" s="5"/>
      <c r="F24" s="5"/>
      <c r="G24" s="5"/>
    </row>
    <row r="25" spans="4:15">
      <c r="D25" s="5"/>
      <c r="E25" s="5"/>
      <c r="F25" s="5"/>
      <c r="G25" s="5"/>
    </row>
    <row r="26" spans="4:15">
      <c r="D26" s="5"/>
      <c r="E26" s="5"/>
      <c r="F26" s="6"/>
      <c r="G26" s="6"/>
    </row>
    <row r="27" spans="4:15">
      <c r="D27" s="5"/>
      <c r="E27" s="5"/>
      <c r="F27" s="6"/>
      <c r="G27" s="6"/>
    </row>
    <row r="31" spans="4:15">
      <c r="D31" s="4"/>
      <c r="E31" s="4"/>
    </row>
    <row r="32" spans="4:15">
      <c r="D32" s="4"/>
      <c r="E32" s="4"/>
    </row>
    <row r="50" spans="4:6">
      <c r="D50" s="7" t="s">
        <v>21</v>
      </c>
      <c r="E50" s="7" t="s">
        <v>6</v>
      </c>
      <c r="F50" s="7" t="s">
        <v>22</v>
      </c>
    </row>
    <row r="51" spans="4:6">
      <c r="D51" s="3" t="str" cm="1">
        <f t="array" ref="D51:D55">_xlfn.UNIQUE('Data Updated'!$A$2:$A$201)</f>
        <v>North America</v>
      </c>
      <c r="E51" s="11">
        <f>SUMIFS('Data Updated'!$E$2:$E$201, 'Data Updated'!$A$2:$A$201, D51, 'Data Updated'!$C$2:$C$201, $F$16)</f>
        <v>3600000000</v>
      </c>
      <c r="F51" s="11">
        <f>AVERAGE($E$51:$E$55)</f>
        <v>4280000000</v>
      </c>
    </row>
    <row r="52" spans="4:6">
      <c r="D52" s="3" t="str">
        <v>Europe</v>
      </c>
      <c r="E52" s="11">
        <f>SUMIFS('Data Updated'!$E$2:$E$201, 'Data Updated'!$A$2:$A$201, D52, 'Data Updated'!$C$2:$C$201, $F$16)</f>
        <v>4800000000</v>
      </c>
      <c r="F52" s="11">
        <f t="shared" ref="F52:F55" si="0">AVERAGE($E$51:$E$55)</f>
        <v>4280000000</v>
      </c>
    </row>
    <row r="53" spans="4:6">
      <c r="D53" s="3" t="str">
        <v>Asia-Pacific</v>
      </c>
      <c r="E53" s="11">
        <f>SUMIFS('Data Updated'!$E$2:$E$201, 'Data Updated'!$A$2:$A$201, D53, 'Data Updated'!$C$2:$C$201, $F$16)</f>
        <v>5200000000</v>
      </c>
      <c r="F53" s="11">
        <f t="shared" si="0"/>
        <v>4280000000</v>
      </c>
    </row>
    <row r="54" spans="4:6">
      <c r="D54" s="3" t="str">
        <v>South America</v>
      </c>
      <c r="E54" s="11">
        <f>SUMIFS('Data Updated'!$E$2:$E$201, 'Data Updated'!$A$2:$A$201, D54, 'Data Updated'!$C$2:$C$201, $F$16)</f>
        <v>4000000000</v>
      </c>
      <c r="F54" s="11">
        <f t="shared" si="0"/>
        <v>4280000000</v>
      </c>
    </row>
    <row r="55" spans="4:6">
      <c r="D55" s="10" t="str">
        <v>Middle East and Africa</v>
      </c>
      <c r="E55" s="11">
        <f>SUMIFS('Data Updated'!$E$2:$E$201, 'Data Updated'!$A$2:$A$201, D55, 'Data Updated'!$C$2:$C$201, $F$16)</f>
        <v>3800000000</v>
      </c>
      <c r="F55" s="11">
        <f t="shared" si="0"/>
        <v>4280000000</v>
      </c>
    </row>
    <row r="58" spans="4:6">
      <c r="D58" s="7"/>
    </row>
    <row r="68" spans="4:4">
      <c r="D68" s="12"/>
    </row>
  </sheetData>
  <sheetProtection sheet="1" objects="1" scenarios="1" sort="0" autoFilter="0" pivotTables="0"/>
  <protectedRanges>
    <protectedRange sqref="F16:G19" name="Range1"/>
    <protectedRange sqref="J15:K15" name="Range2"/>
    <protectedRange sqref="N15:O15" name="Range3"/>
    <protectedRange sqref="D50:F55" name="Range4"/>
  </protectedRanges>
  <mergeCells count="9">
    <mergeCell ref="D18:E19"/>
    <mergeCell ref="F18:G19"/>
    <mergeCell ref="D4:O10"/>
    <mergeCell ref="A1:C2"/>
    <mergeCell ref="D1:D2"/>
    <mergeCell ref="D14:G14"/>
    <mergeCell ref="D16:E17"/>
    <mergeCell ref="F16:G17"/>
    <mergeCell ref="E1:E2"/>
  </mergeCells>
  <conditionalFormatting sqref="K16:K20">
    <cfRule type="colorScale" priority="2">
      <colorScale>
        <cfvo type="min"/>
        <cfvo type="max"/>
        <color rgb="FFFCFCFF"/>
        <color rgb="FF63BE7B"/>
      </colorScale>
    </cfRule>
  </conditionalFormatting>
  <conditionalFormatting sqref="O16:O20">
    <cfRule type="colorScale" priority="1">
      <colorScale>
        <cfvo type="min"/>
        <cfvo type="max"/>
        <color rgb="FFFCFCFF"/>
        <color rgb="FF63BE7B"/>
      </colorScale>
    </cfRule>
  </conditionalFormatting>
  <dataValidations count="1">
    <dataValidation type="list" allowBlank="1" showInputMessage="1" showErrorMessage="1" sqref="F24:G25" xr:uid="{CD52F4DE-1BCC-4559-80A9-055EB53CB9A6}">
      <formula1>#REF!</formula1>
    </dataValidation>
  </dataValidations>
  <hyperlinks>
    <hyperlink ref="D1:D2" location="GlobalCandySales" display="Main Data Set" xr:uid="{104694A3-6C85-4483-8D42-C80DA548A8A2}"/>
    <hyperlink ref="A1:C2" r:id="rId1" display="🌐 Website" xr:uid="{D6DE9745-20FD-4E49-90B2-11E9CE1C39BC}"/>
    <hyperlink ref="E1:E2" location="'Data Pivot'!A1" display="📊 PivotTable" xr:uid="{9A2339FE-0C55-4070-8E37-24AAA858B717}"/>
  </hyperlinks>
  <pageMargins left="0.7" right="0.7" top="0.75" bottom="0.75" header="0.3" footer="0.3"/>
  <drawing r:id="rId2"/>
  <legacyDrawing r:id="rId3"/>
  <tableParts count="2">
    <tablePart r:id="rId4"/>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D54C007C-1B0B-43A9-9B92-ECCA53F0D2F7}">
          <x14:formula1>
            <xm:f>'Data Updated'!$C$2:$C$201</xm:f>
          </x14:formula1>
          <xm:sqref>D55 F16:G17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98F8D-1A9F-4B44-A501-1CCA4D4C15D1}">
  <dimension ref="A1:G37"/>
  <sheetViews>
    <sheetView workbookViewId="0">
      <selection activeCell="G37" sqref="G37:G41"/>
    </sheetView>
  </sheetViews>
  <sheetFormatPr defaultRowHeight="15"/>
  <sheetData>
    <row r="1" spans="1:1">
      <c r="A1" t="s">
        <v>23</v>
      </c>
    </row>
    <row r="2" spans="1:1">
      <c r="A2" t="s">
        <v>24</v>
      </c>
    </row>
    <row r="3" spans="1:1">
      <c r="A3" t="s">
        <v>25</v>
      </c>
    </row>
    <row r="4" spans="1:1">
      <c r="A4" t="s">
        <v>26</v>
      </c>
    </row>
    <row r="5" spans="1:1">
      <c r="A5" t="s">
        <v>27</v>
      </c>
    </row>
    <row r="37" spans="7:7">
      <c r="G37" t="e" cm="1">
        <f t="array" ref="G37">_xlfn.UNIQUE(#REF!)</f>
        <v>#REF!</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0CDF-D8BF-468D-B37B-3023CDCF6A29}">
  <dimension ref="A1:I201"/>
  <sheetViews>
    <sheetView workbookViewId="0">
      <selection activeCell="I1" sqref="I1:I4"/>
    </sheetView>
  </sheetViews>
  <sheetFormatPr defaultRowHeight="15"/>
  <cols>
    <col min="1" max="1" width="20.28515625" bestFit="1" customWidth="1"/>
    <col min="2" max="2" width="20.28515625" customWidth="1"/>
    <col min="3" max="4" width="41.5703125" customWidth="1"/>
    <col min="5" max="5" width="21.5703125" bestFit="1" customWidth="1"/>
    <col min="6" max="6" width="36.5703125" bestFit="1" customWidth="1"/>
    <col min="7" max="7" width="12.42578125" bestFit="1" customWidth="1"/>
    <col min="8" max="8" width="15.85546875" bestFit="1" customWidth="1"/>
    <col min="9" max="9" width="28" style="21" customWidth="1"/>
  </cols>
  <sheetData>
    <row r="1" spans="1:9">
      <c r="A1" s="7" t="s">
        <v>21</v>
      </c>
      <c r="B1" s="7" t="s">
        <v>28</v>
      </c>
      <c r="C1" s="7" t="s">
        <v>8</v>
      </c>
      <c r="D1" s="7" t="s">
        <v>29</v>
      </c>
      <c r="E1" s="7" t="s">
        <v>6</v>
      </c>
      <c r="F1" s="7" t="s">
        <v>30</v>
      </c>
      <c r="G1" s="7" t="s">
        <v>31</v>
      </c>
      <c r="H1" s="7" t="s">
        <v>32</v>
      </c>
      <c r="I1" s="42" t="s">
        <v>33</v>
      </c>
    </row>
    <row r="2" spans="1:9">
      <c r="A2" t="s">
        <v>12</v>
      </c>
      <c r="B2" s="8" t="s">
        <v>34</v>
      </c>
      <c r="C2" t="s">
        <v>35</v>
      </c>
      <c r="D2" t="s">
        <v>11</v>
      </c>
      <c r="E2" s="2">
        <v>1400000000</v>
      </c>
      <c r="F2" t="s">
        <v>36</v>
      </c>
      <c r="G2">
        <v>2022</v>
      </c>
      <c r="H2" t="s">
        <v>37</v>
      </c>
      <c r="I2" s="43"/>
    </row>
    <row r="3" spans="1:9">
      <c r="A3" t="s">
        <v>12</v>
      </c>
      <c r="B3" s="8" t="s">
        <v>38</v>
      </c>
      <c r="C3" t="s">
        <v>39</v>
      </c>
      <c r="D3" t="s">
        <v>11</v>
      </c>
      <c r="E3" s="2">
        <v>1200000000</v>
      </c>
      <c r="F3" t="s">
        <v>40</v>
      </c>
      <c r="G3">
        <v>2022</v>
      </c>
      <c r="H3" t="s">
        <v>41</v>
      </c>
      <c r="I3" s="43"/>
    </row>
    <row r="4" spans="1:9">
      <c r="A4" t="s">
        <v>12</v>
      </c>
      <c r="B4" s="8" t="s">
        <v>38</v>
      </c>
      <c r="C4" s="1" t="s">
        <v>42</v>
      </c>
      <c r="D4" s="1" t="s">
        <v>20</v>
      </c>
      <c r="E4" s="2">
        <v>1100000000</v>
      </c>
      <c r="F4" t="s">
        <v>43</v>
      </c>
      <c r="G4">
        <v>2023</v>
      </c>
      <c r="H4" t="s">
        <v>44</v>
      </c>
      <c r="I4" s="36"/>
    </row>
    <row r="5" spans="1:9">
      <c r="A5" t="s">
        <v>12</v>
      </c>
      <c r="B5" s="8" t="s">
        <v>38</v>
      </c>
      <c r="C5" s="1" t="s">
        <v>45</v>
      </c>
      <c r="D5" s="1" t="s">
        <v>20</v>
      </c>
      <c r="E5" s="2">
        <v>1000000000</v>
      </c>
      <c r="F5" t="s">
        <v>46</v>
      </c>
      <c r="G5">
        <v>2023</v>
      </c>
      <c r="H5" t="s">
        <v>44</v>
      </c>
    </row>
    <row r="6" spans="1:9">
      <c r="A6" t="s">
        <v>12</v>
      </c>
      <c r="B6" s="8" t="s">
        <v>38</v>
      </c>
      <c r="C6" t="s">
        <v>9</v>
      </c>
      <c r="D6" t="s">
        <v>13</v>
      </c>
      <c r="E6" s="2">
        <v>900000000</v>
      </c>
      <c r="F6" t="s">
        <v>36</v>
      </c>
      <c r="G6">
        <v>2022</v>
      </c>
      <c r="H6" t="s">
        <v>41</v>
      </c>
    </row>
    <row r="7" spans="1:9">
      <c r="A7" t="s">
        <v>12</v>
      </c>
      <c r="B7" s="8" t="s">
        <v>38</v>
      </c>
      <c r="C7" t="s">
        <v>47</v>
      </c>
      <c r="D7" t="s">
        <v>11</v>
      </c>
      <c r="E7" s="2">
        <v>850000000</v>
      </c>
      <c r="F7" t="s">
        <v>40</v>
      </c>
      <c r="G7">
        <v>2023</v>
      </c>
      <c r="H7" t="s">
        <v>41</v>
      </c>
    </row>
    <row r="8" spans="1:9">
      <c r="A8" t="s">
        <v>12</v>
      </c>
      <c r="B8" s="8" t="s">
        <v>34</v>
      </c>
      <c r="C8" t="s">
        <v>48</v>
      </c>
      <c r="D8" t="s">
        <v>11</v>
      </c>
      <c r="E8" s="2">
        <v>800000000</v>
      </c>
      <c r="F8" t="s">
        <v>43</v>
      </c>
      <c r="G8">
        <v>2023</v>
      </c>
      <c r="H8" t="s">
        <v>41</v>
      </c>
    </row>
    <row r="9" spans="1:9">
      <c r="A9" t="s">
        <v>12</v>
      </c>
      <c r="B9" s="8" t="s">
        <v>34</v>
      </c>
      <c r="C9" t="s">
        <v>49</v>
      </c>
      <c r="D9" t="s">
        <v>18</v>
      </c>
      <c r="E9" s="2">
        <v>750000000</v>
      </c>
      <c r="F9" t="s">
        <v>46</v>
      </c>
      <c r="G9">
        <v>2022</v>
      </c>
      <c r="H9" t="s">
        <v>41</v>
      </c>
    </row>
    <row r="10" spans="1:9">
      <c r="A10" t="s">
        <v>12</v>
      </c>
      <c r="B10" s="8" t="s">
        <v>38</v>
      </c>
      <c r="C10" t="s">
        <v>50</v>
      </c>
      <c r="D10" t="s">
        <v>13</v>
      </c>
      <c r="E10" s="2">
        <v>700000000</v>
      </c>
      <c r="F10" t="s">
        <v>36</v>
      </c>
      <c r="G10">
        <v>2022</v>
      </c>
      <c r="H10" t="s">
        <v>37</v>
      </c>
    </row>
    <row r="11" spans="1:9">
      <c r="A11" t="s">
        <v>12</v>
      </c>
      <c r="B11" s="8" t="s">
        <v>38</v>
      </c>
      <c r="C11" t="s">
        <v>51</v>
      </c>
      <c r="D11" t="s">
        <v>11</v>
      </c>
      <c r="E11" s="2">
        <v>650000000</v>
      </c>
      <c r="F11" t="s">
        <v>40</v>
      </c>
      <c r="G11">
        <v>2022</v>
      </c>
      <c r="H11" t="s">
        <v>37</v>
      </c>
    </row>
    <row r="12" spans="1:9">
      <c r="A12" t="s">
        <v>15</v>
      </c>
      <c r="B12" s="8" t="s">
        <v>52</v>
      </c>
      <c r="C12" t="s">
        <v>9</v>
      </c>
      <c r="D12" t="s">
        <v>13</v>
      </c>
      <c r="E12" s="2">
        <v>1200000000</v>
      </c>
      <c r="F12" t="s">
        <v>43</v>
      </c>
      <c r="G12">
        <v>2023</v>
      </c>
      <c r="H12" t="s">
        <v>37</v>
      </c>
    </row>
    <row r="13" spans="1:9">
      <c r="A13" t="s">
        <v>15</v>
      </c>
      <c r="B13" s="8" t="s">
        <v>52</v>
      </c>
      <c r="C13" t="s">
        <v>35</v>
      </c>
      <c r="D13" t="s">
        <v>11</v>
      </c>
      <c r="E13" s="2">
        <v>1100000000</v>
      </c>
      <c r="F13" t="s">
        <v>46</v>
      </c>
      <c r="G13">
        <v>2023</v>
      </c>
      <c r="H13" t="s">
        <v>44</v>
      </c>
    </row>
    <row r="14" spans="1:9">
      <c r="A14" t="s">
        <v>15</v>
      </c>
      <c r="B14" s="8" t="s">
        <v>52</v>
      </c>
      <c r="C14" t="s">
        <v>47</v>
      </c>
      <c r="D14" t="s">
        <v>11</v>
      </c>
      <c r="E14" s="2">
        <v>1000000000</v>
      </c>
      <c r="F14" t="s">
        <v>36</v>
      </c>
      <c r="G14">
        <v>2022</v>
      </c>
      <c r="H14" t="s">
        <v>37</v>
      </c>
    </row>
    <row r="15" spans="1:9">
      <c r="A15" t="s">
        <v>15</v>
      </c>
      <c r="B15" s="8" t="s">
        <v>52</v>
      </c>
      <c r="C15" t="s">
        <v>51</v>
      </c>
      <c r="D15" t="s">
        <v>11</v>
      </c>
      <c r="E15" s="2">
        <v>900000000</v>
      </c>
      <c r="F15" t="s">
        <v>40</v>
      </c>
      <c r="G15">
        <v>2023</v>
      </c>
      <c r="H15" t="s">
        <v>41</v>
      </c>
    </row>
    <row r="16" spans="1:9">
      <c r="A16" t="s">
        <v>15</v>
      </c>
      <c r="B16" s="8" t="s">
        <v>52</v>
      </c>
      <c r="C16" t="s">
        <v>53</v>
      </c>
      <c r="D16" t="s">
        <v>11</v>
      </c>
      <c r="E16" s="2">
        <v>850000000</v>
      </c>
      <c r="F16" t="s">
        <v>43</v>
      </c>
      <c r="G16">
        <v>2023</v>
      </c>
      <c r="H16" t="s">
        <v>37</v>
      </c>
    </row>
    <row r="17" spans="1:9">
      <c r="A17" t="s">
        <v>15</v>
      </c>
      <c r="B17" s="8" t="s">
        <v>54</v>
      </c>
      <c r="C17" t="s">
        <v>50</v>
      </c>
      <c r="D17" t="s">
        <v>13</v>
      </c>
      <c r="E17" s="2">
        <v>800000000</v>
      </c>
      <c r="F17" t="s">
        <v>46</v>
      </c>
      <c r="G17">
        <v>2022</v>
      </c>
      <c r="H17" t="s">
        <v>41</v>
      </c>
    </row>
    <row r="18" spans="1:9">
      <c r="A18" t="s">
        <v>15</v>
      </c>
      <c r="B18" s="8" t="s">
        <v>55</v>
      </c>
      <c r="C18" t="s">
        <v>48</v>
      </c>
      <c r="D18" t="s">
        <v>11</v>
      </c>
      <c r="E18" s="2">
        <v>750000000</v>
      </c>
      <c r="F18" s="14" t="s">
        <v>36</v>
      </c>
      <c r="G18">
        <v>2022</v>
      </c>
      <c r="H18" t="s">
        <v>44</v>
      </c>
    </row>
    <row r="19" spans="1:9">
      <c r="A19" t="s">
        <v>15</v>
      </c>
      <c r="B19" s="8" t="s">
        <v>56</v>
      </c>
      <c r="C19" t="s">
        <v>49</v>
      </c>
      <c r="D19" t="s">
        <v>18</v>
      </c>
      <c r="E19" s="2">
        <v>700000000</v>
      </c>
      <c r="F19" t="s">
        <v>40</v>
      </c>
      <c r="G19">
        <v>2022</v>
      </c>
      <c r="H19" t="s">
        <v>44</v>
      </c>
      <c r="I19" s="22"/>
    </row>
    <row r="20" spans="1:9">
      <c r="A20" t="s">
        <v>15</v>
      </c>
      <c r="B20" s="8" t="s">
        <v>56</v>
      </c>
      <c r="C20" t="s">
        <v>57</v>
      </c>
      <c r="D20" t="s">
        <v>16</v>
      </c>
      <c r="E20" s="2">
        <v>650000000</v>
      </c>
      <c r="F20" t="s">
        <v>43</v>
      </c>
      <c r="G20">
        <v>2023</v>
      </c>
      <c r="H20" t="s">
        <v>41</v>
      </c>
    </row>
    <row r="21" spans="1:9">
      <c r="A21" t="s">
        <v>15</v>
      </c>
      <c r="B21" s="8" t="s">
        <v>56</v>
      </c>
      <c r="C21" t="s">
        <v>58</v>
      </c>
      <c r="D21" t="s">
        <v>16</v>
      </c>
      <c r="E21" s="2">
        <v>600000000</v>
      </c>
      <c r="F21" t="s">
        <v>46</v>
      </c>
      <c r="G21">
        <v>2023</v>
      </c>
      <c r="H21" t="s">
        <v>41</v>
      </c>
    </row>
    <row r="22" spans="1:9">
      <c r="A22" t="s">
        <v>10</v>
      </c>
      <c r="B22" s="8" t="s">
        <v>59</v>
      </c>
      <c r="C22" t="s">
        <v>9</v>
      </c>
      <c r="D22" t="s">
        <v>13</v>
      </c>
      <c r="E22" s="2">
        <v>1300000000</v>
      </c>
      <c r="F22" t="s">
        <v>36</v>
      </c>
      <c r="G22">
        <v>2022</v>
      </c>
      <c r="H22" t="s">
        <v>41</v>
      </c>
    </row>
    <row r="23" spans="1:9">
      <c r="A23" t="s">
        <v>10</v>
      </c>
      <c r="B23" s="8" t="s">
        <v>60</v>
      </c>
      <c r="C23" t="s">
        <v>35</v>
      </c>
      <c r="D23" t="s">
        <v>11</v>
      </c>
      <c r="E23" s="2">
        <v>1200000000</v>
      </c>
      <c r="F23" t="s">
        <v>40</v>
      </c>
      <c r="G23">
        <v>2023</v>
      </c>
      <c r="H23" t="s">
        <v>41</v>
      </c>
    </row>
    <row r="24" spans="1:9">
      <c r="A24" t="s">
        <v>10</v>
      </c>
      <c r="B24" s="8" t="s">
        <v>61</v>
      </c>
      <c r="C24" t="s">
        <v>47</v>
      </c>
      <c r="D24" t="s">
        <v>11</v>
      </c>
      <c r="E24" s="2">
        <v>1100000000</v>
      </c>
      <c r="F24" t="s">
        <v>43</v>
      </c>
      <c r="G24">
        <v>2023</v>
      </c>
      <c r="H24" t="s">
        <v>37</v>
      </c>
    </row>
    <row r="25" spans="1:9">
      <c r="A25" t="s">
        <v>10</v>
      </c>
      <c r="B25" s="8" t="s">
        <v>59</v>
      </c>
      <c r="C25" t="s">
        <v>51</v>
      </c>
      <c r="D25" t="s">
        <v>11</v>
      </c>
      <c r="E25" s="2">
        <v>1000000000</v>
      </c>
      <c r="F25" t="s">
        <v>46</v>
      </c>
      <c r="G25">
        <v>2022</v>
      </c>
      <c r="H25" t="s">
        <v>37</v>
      </c>
    </row>
    <row r="26" spans="1:9">
      <c r="A26" t="s">
        <v>10</v>
      </c>
      <c r="B26" s="8" t="s">
        <v>62</v>
      </c>
      <c r="C26" t="s">
        <v>53</v>
      </c>
      <c r="D26" t="s">
        <v>11</v>
      </c>
      <c r="E26" s="2">
        <v>950000000</v>
      </c>
      <c r="F26" t="s">
        <v>36</v>
      </c>
      <c r="G26">
        <v>2022</v>
      </c>
      <c r="H26" t="s">
        <v>37</v>
      </c>
    </row>
    <row r="27" spans="1:9">
      <c r="A27" t="s">
        <v>10</v>
      </c>
      <c r="B27" s="8" t="s">
        <v>61</v>
      </c>
      <c r="C27" t="s">
        <v>50</v>
      </c>
      <c r="D27" t="s">
        <v>13</v>
      </c>
      <c r="E27" s="2">
        <v>900000000</v>
      </c>
      <c r="F27" t="s">
        <v>40</v>
      </c>
      <c r="G27">
        <v>2022</v>
      </c>
      <c r="H27" t="s">
        <v>44</v>
      </c>
    </row>
    <row r="28" spans="1:9">
      <c r="A28" t="s">
        <v>10</v>
      </c>
      <c r="B28" s="8" t="s">
        <v>61</v>
      </c>
      <c r="C28" t="s">
        <v>48</v>
      </c>
      <c r="D28" t="s">
        <v>11</v>
      </c>
      <c r="E28" s="2">
        <v>850000000</v>
      </c>
      <c r="F28" t="s">
        <v>43</v>
      </c>
      <c r="G28">
        <v>2023</v>
      </c>
      <c r="H28" t="s">
        <v>37</v>
      </c>
    </row>
    <row r="29" spans="1:9">
      <c r="A29" t="s">
        <v>10</v>
      </c>
      <c r="B29" s="8" t="s">
        <v>60</v>
      </c>
      <c r="C29" t="s">
        <v>49</v>
      </c>
      <c r="D29" t="s">
        <v>18</v>
      </c>
      <c r="E29" s="2">
        <v>800000000</v>
      </c>
      <c r="F29" t="s">
        <v>46</v>
      </c>
      <c r="G29">
        <v>2023</v>
      </c>
      <c r="H29" t="s">
        <v>41</v>
      </c>
    </row>
    <row r="30" spans="1:9">
      <c r="A30" t="s">
        <v>10</v>
      </c>
      <c r="B30" s="8" t="s">
        <v>62</v>
      </c>
      <c r="C30" t="s">
        <v>57</v>
      </c>
      <c r="D30" t="s">
        <v>16</v>
      </c>
      <c r="E30" s="2">
        <v>750000000</v>
      </c>
      <c r="F30" t="s">
        <v>36</v>
      </c>
      <c r="G30">
        <v>2022</v>
      </c>
      <c r="H30" t="s">
        <v>37</v>
      </c>
    </row>
    <row r="31" spans="1:9">
      <c r="A31" t="s">
        <v>10</v>
      </c>
      <c r="B31" s="8" t="s">
        <v>61</v>
      </c>
      <c r="C31" t="s">
        <v>58</v>
      </c>
      <c r="D31" t="s">
        <v>16</v>
      </c>
      <c r="E31" s="2">
        <v>700000000</v>
      </c>
      <c r="F31" t="s">
        <v>40</v>
      </c>
      <c r="G31">
        <v>2023</v>
      </c>
      <c r="H31" t="s">
        <v>41</v>
      </c>
    </row>
    <row r="32" spans="1:9">
      <c r="A32" t="s">
        <v>17</v>
      </c>
      <c r="B32" s="8" t="s">
        <v>63</v>
      </c>
      <c r="C32" t="s">
        <v>35</v>
      </c>
      <c r="D32" t="s">
        <v>11</v>
      </c>
      <c r="E32" s="2">
        <v>1100000000</v>
      </c>
      <c r="F32" t="s">
        <v>43</v>
      </c>
      <c r="G32">
        <v>2023</v>
      </c>
      <c r="H32" t="s">
        <v>44</v>
      </c>
    </row>
    <row r="33" spans="1:8">
      <c r="A33" t="s">
        <v>17</v>
      </c>
      <c r="B33" s="8" t="s">
        <v>64</v>
      </c>
      <c r="C33" t="s">
        <v>9</v>
      </c>
      <c r="D33" t="s">
        <v>13</v>
      </c>
      <c r="E33" s="2">
        <v>1000000000</v>
      </c>
      <c r="F33" t="s">
        <v>46</v>
      </c>
      <c r="G33">
        <v>2022</v>
      </c>
      <c r="H33" t="s">
        <v>44</v>
      </c>
    </row>
    <row r="34" spans="1:8">
      <c r="A34" t="s">
        <v>17</v>
      </c>
      <c r="B34" s="8" t="s">
        <v>63</v>
      </c>
      <c r="C34" t="s">
        <v>47</v>
      </c>
      <c r="D34" t="s">
        <v>11</v>
      </c>
      <c r="E34" s="2">
        <v>950000000</v>
      </c>
      <c r="F34" t="s">
        <v>36</v>
      </c>
      <c r="G34">
        <v>2022</v>
      </c>
      <c r="H34" t="s">
        <v>41</v>
      </c>
    </row>
    <row r="35" spans="1:8">
      <c r="A35" t="s">
        <v>17</v>
      </c>
      <c r="B35" s="8" t="s">
        <v>65</v>
      </c>
      <c r="C35" t="s">
        <v>51</v>
      </c>
      <c r="D35" t="s">
        <v>11</v>
      </c>
      <c r="E35" s="2">
        <v>900000000</v>
      </c>
      <c r="F35" t="s">
        <v>40</v>
      </c>
      <c r="G35">
        <v>2022</v>
      </c>
      <c r="H35" t="s">
        <v>41</v>
      </c>
    </row>
    <row r="36" spans="1:8">
      <c r="A36" t="s">
        <v>17</v>
      </c>
      <c r="B36" s="8" t="s">
        <v>64</v>
      </c>
      <c r="C36" t="s">
        <v>53</v>
      </c>
      <c r="D36" t="s">
        <v>11</v>
      </c>
      <c r="E36" s="2">
        <v>850000000</v>
      </c>
      <c r="F36" t="s">
        <v>43</v>
      </c>
      <c r="G36">
        <v>2023</v>
      </c>
      <c r="H36" t="s">
        <v>41</v>
      </c>
    </row>
    <row r="37" spans="1:8">
      <c r="A37" t="s">
        <v>17</v>
      </c>
      <c r="B37" s="8" t="s">
        <v>65</v>
      </c>
      <c r="C37" t="s">
        <v>50</v>
      </c>
      <c r="D37" t="s">
        <v>18</v>
      </c>
      <c r="E37" s="2">
        <v>800000000</v>
      </c>
      <c r="F37" t="s">
        <v>46</v>
      </c>
      <c r="G37">
        <v>2023</v>
      </c>
      <c r="H37" t="s">
        <v>41</v>
      </c>
    </row>
    <row r="38" spans="1:8">
      <c r="A38" t="s">
        <v>17</v>
      </c>
      <c r="B38" s="8" t="s">
        <v>65</v>
      </c>
      <c r="C38" t="s">
        <v>48</v>
      </c>
      <c r="D38" t="s">
        <v>11</v>
      </c>
      <c r="E38" s="2">
        <v>750000000</v>
      </c>
      <c r="F38" t="s">
        <v>36</v>
      </c>
      <c r="G38">
        <v>2022</v>
      </c>
      <c r="H38" t="s">
        <v>37</v>
      </c>
    </row>
    <row r="39" spans="1:8">
      <c r="A39" t="s">
        <v>17</v>
      </c>
      <c r="B39" s="8" t="s">
        <v>63</v>
      </c>
      <c r="C39" t="s">
        <v>49</v>
      </c>
      <c r="D39" t="s">
        <v>18</v>
      </c>
      <c r="E39" s="2">
        <v>700000000</v>
      </c>
      <c r="F39" t="s">
        <v>40</v>
      </c>
      <c r="G39">
        <v>2023</v>
      </c>
      <c r="H39" t="s">
        <v>37</v>
      </c>
    </row>
    <row r="40" spans="1:8">
      <c r="A40" t="s">
        <v>17</v>
      </c>
      <c r="B40" s="8" t="s">
        <v>64</v>
      </c>
      <c r="C40" t="s">
        <v>57</v>
      </c>
      <c r="D40" t="s">
        <v>16</v>
      </c>
      <c r="E40" s="2">
        <v>650000000</v>
      </c>
      <c r="F40" t="s">
        <v>43</v>
      </c>
      <c r="G40">
        <v>2023</v>
      </c>
      <c r="H40" t="s">
        <v>37</v>
      </c>
    </row>
    <row r="41" spans="1:8">
      <c r="A41" t="s">
        <v>17</v>
      </c>
      <c r="B41" s="8" t="s">
        <v>64</v>
      </c>
      <c r="C41" t="s">
        <v>58</v>
      </c>
      <c r="D41" t="s">
        <v>16</v>
      </c>
      <c r="E41" s="2">
        <v>600000000</v>
      </c>
      <c r="F41" t="s">
        <v>46</v>
      </c>
      <c r="G41">
        <v>2022</v>
      </c>
      <c r="H41" t="s">
        <v>44</v>
      </c>
    </row>
    <row r="42" spans="1:8">
      <c r="A42" t="s">
        <v>19</v>
      </c>
      <c r="B42" s="8" t="s">
        <v>66</v>
      </c>
      <c r="C42" t="s">
        <v>35</v>
      </c>
      <c r="D42" t="s">
        <v>11</v>
      </c>
      <c r="E42" s="2">
        <v>1000000000</v>
      </c>
      <c r="F42" t="s">
        <v>36</v>
      </c>
      <c r="G42">
        <v>2022</v>
      </c>
      <c r="H42" t="s">
        <v>37</v>
      </c>
    </row>
    <row r="43" spans="1:8">
      <c r="A43" t="s">
        <v>19</v>
      </c>
      <c r="B43" s="8" t="s">
        <v>67</v>
      </c>
      <c r="C43" t="s">
        <v>9</v>
      </c>
      <c r="D43" t="s">
        <v>13</v>
      </c>
      <c r="E43" s="2">
        <v>950000000</v>
      </c>
      <c r="F43" t="s">
        <v>40</v>
      </c>
      <c r="G43">
        <v>2022</v>
      </c>
      <c r="H43" t="s">
        <v>41</v>
      </c>
    </row>
    <row r="44" spans="1:8">
      <c r="A44" t="s">
        <v>19</v>
      </c>
      <c r="B44" s="8" t="s">
        <v>66</v>
      </c>
      <c r="C44" t="s">
        <v>47</v>
      </c>
      <c r="D44" t="s">
        <v>11</v>
      </c>
      <c r="E44" s="2">
        <v>900000000</v>
      </c>
      <c r="F44" t="s">
        <v>43</v>
      </c>
      <c r="G44">
        <v>2023</v>
      </c>
      <c r="H44" t="s">
        <v>37</v>
      </c>
    </row>
    <row r="45" spans="1:8">
      <c r="A45" t="s">
        <v>19</v>
      </c>
      <c r="B45" s="8" t="s">
        <v>66</v>
      </c>
      <c r="C45" t="s">
        <v>51</v>
      </c>
      <c r="D45" t="s">
        <v>11</v>
      </c>
      <c r="E45" s="2">
        <v>850000000</v>
      </c>
      <c r="F45" t="s">
        <v>46</v>
      </c>
      <c r="G45">
        <v>2023</v>
      </c>
      <c r="H45" t="s">
        <v>41</v>
      </c>
    </row>
    <row r="46" spans="1:8">
      <c r="A46" t="s">
        <v>19</v>
      </c>
      <c r="B46" s="8" t="s">
        <v>66</v>
      </c>
      <c r="C46" t="s">
        <v>53</v>
      </c>
      <c r="D46" t="s">
        <v>11</v>
      </c>
      <c r="E46" s="2">
        <v>800000000</v>
      </c>
      <c r="F46" t="s">
        <v>36</v>
      </c>
      <c r="G46">
        <v>2022</v>
      </c>
      <c r="H46" t="s">
        <v>44</v>
      </c>
    </row>
    <row r="47" spans="1:8">
      <c r="A47" t="s">
        <v>19</v>
      </c>
      <c r="B47" s="8" t="s">
        <v>68</v>
      </c>
      <c r="C47" t="s">
        <v>50</v>
      </c>
      <c r="D47" t="s">
        <v>13</v>
      </c>
      <c r="E47" s="2">
        <v>750000000</v>
      </c>
      <c r="F47" t="s">
        <v>40</v>
      </c>
      <c r="G47">
        <v>2023</v>
      </c>
      <c r="H47" t="s">
        <v>44</v>
      </c>
    </row>
    <row r="48" spans="1:8">
      <c r="A48" t="s">
        <v>19</v>
      </c>
      <c r="B48" s="8" t="s">
        <v>69</v>
      </c>
      <c r="C48" t="s">
        <v>48</v>
      </c>
      <c r="D48" t="s">
        <v>11</v>
      </c>
      <c r="E48" s="2">
        <v>700000000</v>
      </c>
      <c r="F48" t="s">
        <v>43</v>
      </c>
      <c r="G48">
        <v>2023</v>
      </c>
      <c r="H48" t="s">
        <v>41</v>
      </c>
    </row>
    <row r="49" spans="1:8">
      <c r="A49" t="s">
        <v>19</v>
      </c>
      <c r="B49" s="8" t="s">
        <v>70</v>
      </c>
      <c r="C49" t="s">
        <v>49</v>
      </c>
      <c r="D49" t="s">
        <v>18</v>
      </c>
      <c r="E49" s="2">
        <v>650000000</v>
      </c>
      <c r="F49" t="s">
        <v>46</v>
      </c>
      <c r="G49">
        <v>2022</v>
      </c>
      <c r="H49" t="s">
        <v>41</v>
      </c>
    </row>
    <row r="50" spans="1:8">
      <c r="A50" t="s">
        <v>19</v>
      </c>
      <c r="B50" s="8" t="s">
        <v>71</v>
      </c>
      <c r="C50" t="s">
        <v>57</v>
      </c>
      <c r="D50" t="s">
        <v>16</v>
      </c>
      <c r="E50" s="2">
        <v>600000000</v>
      </c>
      <c r="F50" t="s">
        <v>36</v>
      </c>
      <c r="G50">
        <v>2022</v>
      </c>
      <c r="H50" t="s">
        <v>41</v>
      </c>
    </row>
    <row r="51" spans="1:8">
      <c r="A51" t="s">
        <v>19</v>
      </c>
      <c r="B51" s="8" t="s">
        <v>72</v>
      </c>
      <c r="C51" t="s">
        <v>58</v>
      </c>
      <c r="D51" t="s">
        <v>16</v>
      </c>
      <c r="E51" s="2">
        <v>550000000</v>
      </c>
      <c r="F51" t="s">
        <v>40</v>
      </c>
      <c r="G51">
        <v>2022</v>
      </c>
      <c r="H51" t="s">
        <v>41</v>
      </c>
    </row>
    <row r="52" spans="1:8">
      <c r="A52" t="s">
        <v>12</v>
      </c>
      <c r="B52" s="8" t="s">
        <v>34</v>
      </c>
      <c r="C52" s="9" t="s">
        <v>35</v>
      </c>
      <c r="D52" t="s">
        <v>11</v>
      </c>
      <c r="E52" s="2">
        <v>1400000000</v>
      </c>
      <c r="F52" t="s">
        <v>43</v>
      </c>
      <c r="G52">
        <v>2023</v>
      </c>
      <c r="H52" t="s">
        <v>37</v>
      </c>
    </row>
    <row r="53" spans="1:8">
      <c r="A53" t="s">
        <v>12</v>
      </c>
      <c r="B53" s="8" t="s">
        <v>38</v>
      </c>
      <c r="C53" s="9" t="s">
        <v>39</v>
      </c>
      <c r="D53" t="s">
        <v>11</v>
      </c>
      <c r="E53" s="2">
        <v>1200000000</v>
      </c>
      <c r="F53" t="s">
        <v>46</v>
      </c>
      <c r="G53">
        <v>2023</v>
      </c>
      <c r="H53" t="s">
        <v>37</v>
      </c>
    </row>
    <row r="54" spans="1:8">
      <c r="A54" t="s">
        <v>12</v>
      </c>
      <c r="B54" s="8" t="s">
        <v>38</v>
      </c>
      <c r="C54" s="9" t="s">
        <v>42</v>
      </c>
      <c r="D54" t="s">
        <v>20</v>
      </c>
      <c r="E54" s="2">
        <v>1100000000</v>
      </c>
      <c r="F54" t="s">
        <v>36</v>
      </c>
      <c r="G54">
        <v>2022</v>
      </c>
      <c r="H54" t="s">
        <v>37</v>
      </c>
    </row>
    <row r="55" spans="1:8">
      <c r="A55" t="s">
        <v>12</v>
      </c>
      <c r="B55" s="8" t="s">
        <v>38</v>
      </c>
      <c r="C55" s="9" t="s">
        <v>45</v>
      </c>
      <c r="D55" t="s">
        <v>20</v>
      </c>
      <c r="E55" s="2">
        <v>1000000000</v>
      </c>
      <c r="F55" t="s">
        <v>40</v>
      </c>
      <c r="G55">
        <v>2023</v>
      </c>
      <c r="H55" t="s">
        <v>44</v>
      </c>
    </row>
    <row r="56" spans="1:8">
      <c r="A56" t="s">
        <v>12</v>
      </c>
      <c r="B56" s="8" t="s">
        <v>38</v>
      </c>
      <c r="C56" s="9" t="s">
        <v>9</v>
      </c>
      <c r="D56" t="s">
        <v>13</v>
      </c>
      <c r="E56" s="2">
        <v>900000000</v>
      </c>
      <c r="F56" t="s">
        <v>43</v>
      </c>
      <c r="G56">
        <v>2023</v>
      </c>
      <c r="H56" t="s">
        <v>37</v>
      </c>
    </row>
    <row r="57" spans="1:8">
      <c r="A57" t="s">
        <v>12</v>
      </c>
      <c r="B57" s="8" t="s">
        <v>38</v>
      </c>
      <c r="C57" s="9" t="s">
        <v>47</v>
      </c>
      <c r="D57" t="s">
        <v>11</v>
      </c>
      <c r="E57" s="2">
        <v>850000000</v>
      </c>
      <c r="F57" t="s">
        <v>46</v>
      </c>
      <c r="G57">
        <v>2022</v>
      </c>
      <c r="H57" t="s">
        <v>41</v>
      </c>
    </row>
    <row r="58" spans="1:8">
      <c r="A58" t="s">
        <v>12</v>
      </c>
      <c r="B58" s="8" t="s">
        <v>34</v>
      </c>
      <c r="C58" s="9" t="s">
        <v>48</v>
      </c>
      <c r="D58" t="s">
        <v>11</v>
      </c>
      <c r="E58" s="2">
        <v>800000000</v>
      </c>
      <c r="F58" t="s">
        <v>36</v>
      </c>
      <c r="G58">
        <v>2022</v>
      </c>
      <c r="H58" t="s">
        <v>37</v>
      </c>
    </row>
    <row r="59" spans="1:8">
      <c r="A59" t="s">
        <v>12</v>
      </c>
      <c r="B59" s="8" t="s">
        <v>34</v>
      </c>
      <c r="C59" s="9" t="s">
        <v>49</v>
      </c>
      <c r="D59" t="s">
        <v>18</v>
      </c>
      <c r="E59" s="2">
        <v>750000000</v>
      </c>
      <c r="F59" t="s">
        <v>40</v>
      </c>
      <c r="G59">
        <v>2022</v>
      </c>
      <c r="H59" t="s">
        <v>41</v>
      </c>
    </row>
    <row r="60" spans="1:8">
      <c r="A60" t="s">
        <v>12</v>
      </c>
      <c r="B60" s="8" t="s">
        <v>38</v>
      </c>
      <c r="C60" s="9" t="s">
        <v>50</v>
      </c>
      <c r="D60" t="s">
        <v>13</v>
      </c>
      <c r="E60" s="2">
        <v>700000000</v>
      </c>
      <c r="F60" t="s">
        <v>43</v>
      </c>
      <c r="G60">
        <v>2023</v>
      </c>
      <c r="H60" t="s">
        <v>44</v>
      </c>
    </row>
    <row r="61" spans="1:8">
      <c r="A61" t="s">
        <v>12</v>
      </c>
      <c r="B61" s="8" t="s">
        <v>38</v>
      </c>
      <c r="C61" s="9" t="s">
        <v>51</v>
      </c>
      <c r="D61" t="s">
        <v>11</v>
      </c>
      <c r="E61" s="2">
        <v>650000000</v>
      </c>
      <c r="F61" t="s">
        <v>46</v>
      </c>
      <c r="G61">
        <v>2023</v>
      </c>
      <c r="H61" t="s">
        <v>44</v>
      </c>
    </row>
    <row r="62" spans="1:8">
      <c r="A62" t="s">
        <v>15</v>
      </c>
      <c r="B62" s="8" t="s">
        <v>52</v>
      </c>
      <c r="C62" s="9" t="s">
        <v>9</v>
      </c>
      <c r="D62" t="s">
        <v>13</v>
      </c>
      <c r="E62" s="2">
        <v>1200000000</v>
      </c>
      <c r="F62" t="s">
        <v>36</v>
      </c>
      <c r="G62">
        <v>2022</v>
      </c>
      <c r="H62" t="s">
        <v>41</v>
      </c>
    </row>
    <row r="63" spans="1:8">
      <c r="A63" t="s">
        <v>15</v>
      </c>
      <c r="B63" s="8" t="s">
        <v>52</v>
      </c>
      <c r="C63" s="9" t="s">
        <v>35</v>
      </c>
      <c r="D63" t="s">
        <v>11</v>
      </c>
      <c r="E63" s="2">
        <v>1100000000</v>
      </c>
      <c r="F63" t="s">
        <v>40</v>
      </c>
      <c r="G63">
        <v>2023</v>
      </c>
      <c r="H63" t="s">
        <v>41</v>
      </c>
    </row>
    <row r="64" spans="1:8">
      <c r="A64" t="s">
        <v>15</v>
      </c>
      <c r="B64" s="8" t="s">
        <v>52</v>
      </c>
      <c r="C64" s="9" t="s">
        <v>47</v>
      </c>
      <c r="D64" t="s">
        <v>11</v>
      </c>
      <c r="E64" s="2">
        <v>1000000000</v>
      </c>
      <c r="F64" t="s">
        <v>43</v>
      </c>
      <c r="G64">
        <v>2023</v>
      </c>
      <c r="H64" t="s">
        <v>41</v>
      </c>
    </row>
    <row r="65" spans="1:8">
      <c r="A65" t="s">
        <v>15</v>
      </c>
      <c r="B65" s="8" t="s">
        <v>73</v>
      </c>
      <c r="C65" s="9" t="s">
        <v>51</v>
      </c>
      <c r="D65" t="s">
        <v>11</v>
      </c>
      <c r="E65" s="2">
        <v>900000000</v>
      </c>
      <c r="F65" t="s">
        <v>46</v>
      </c>
      <c r="G65">
        <v>2022</v>
      </c>
      <c r="H65" t="s">
        <v>41</v>
      </c>
    </row>
    <row r="66" spans="1:8">
      <c r="A66" t="s">
        <v>15</v>
      </c>
      <c r="B66" s="8" t="s">
        <v>52</v>
      </c>
      <c r="C66" s="9" t="s">
        <v>53</v>
      </c>
      <c r="D66" t="s">
        <v>11</v>
      </c>
      <c r="E66" s="2">
        <v>850000000</v>
      </c>
      <c r="F66" t="s">
        <v>36</v>
      </c>
      <c r="G66">
        <v>2022</v>
      </c>
      <c r="H66" t="s">
        <v>37</v>
      </c>
    </row>
    <row r="67" spans="1:8">
      <c r="A67" t="s">
        <v>15</v>
      </c>
      <c r="B67" s="8" t="s">
        <v>74</v>
      </c>
      <c r="C67" s="9" t="s">
        <v>50</v>
      </c>
      <c r="D67" t="s">
        <v>13</v>
      </c>
      <c r="E67" s="2">
        <v>800000000</v>
      </c>
      <c r="F67" t="s">
        <v>40</v>
      </c>
      <c r="G67">
        <v>2022</v>
      </c>
      <c r="H67" t="s">
        <v>37</v>
      </c>
    </row>
    <row r="68" spans="1:8">
      <c r="A68" t="s">
        <v>15</v>
      </c>
      <c r="B68" s="8" t="s">
        <v>75</v>
      </c>
      <c r="C68" s="9" t="s">
        <v>48</v>
      </c>
      <c r="D68" t="s">
        <v>11</v>
      </c>
      <c r="E68" s="2">
        <v>750000000</v>
      </c>
      <c r="F68" t="s">
        <v>43</v>
      </c>
      <c r="G68">
        <v>2023</v>
      </c>
      <c r="H68" t="s">
        <v>37</v>
      </c>
    </row>
    <row r="69" spans="1:8">
      <c r="A69" t="s">
        <v>15</v>
      </c>
      <c r="B69" s="8" t="s">
        <v>73</v>
      </c>
      <c r="C69" s="9" t="s">
        <v>49</v>
      </c>
      <c r="D69" t="s">
        <v>18</v>
      </c>
      <c r="E69" s="2">
        <v>700000000</v>
      </c>
      <c r="F69" t="s">
        <v>46</v>
      </c>
      <c r="G69">
        <v>2023</v>
      </c>
      <c r="H69" t="s">
        <v>44</v>
      </c>
    </row>
    <row r="70" spans="1:8">
      <c r="A70" t="s">
        <v>15</v>
      </c>
      <c r="B70" s="8" t="s">
        <v>56</v>
      </c>
      <c r="C70" s="9" t="s">
        <v>57</v>
      </c>
      <c r="D70" t="s">
        <v>16</v>
      </c>
      <c r="E70" s="2">
        <v>650000000</v>
      </c>
      <c r="F70" t="s">
        <v>36</v>
      </c>
      <c r="G70">
        <v>2022</v>
      </c>
      <c r="H70" t="s">
        <v>37</v>
      </c>
    </row>
    <row r="71" spans="1:8">
      <c r="A71" t="s">
        <v>15</v>
      </c>
      <c r="B71" s="8" t="s">
        <v>73</v>
      </c>
      <c r="C71" s="9" t="s">
        <v>58</v>
      </c>
      <c r="D71" t="s">
        <v>16</v>
      </c>
      <c r="E71" s="2">
        <v>600000000</v>
      </c>
      <c r="F71" t="s">
        <v>40</v>
      </c>
      <c r="G71">
        <v>2023</v>
      </c>
      <c r="H71" t="s">
        <v>41</v>
      </c>
    </row>
    <row r="72" spans="1:8">
      <c r="A72" t="s">
        <v>10</v>
      </c>
      <c r="B72" s="8" t="s">
        <v>76</v>
      </c>
      <c r="C72" s="9" t="s">
        <v>9</v>
      </c>
      <c r="D72" t="s">
        <v>13</v>
      </c>
      <c r="E72" s="2">
        <v>1300000000</v>
      </c>
      <c r="F72" t="s">
        <v>43</v>
      </c>
      <c r="G72">
        <v>2023</v>
      </c>
      <c r="H72" t="s">
        <v>37</v>
      </c>
    </row>
    <row r="73" spans="1:8">
      <c r="A73" t="s">
        <v>10</v>
      </c>
      <c r="B73" s="8" t="s">
        <v>76</v>
      </c>
      <c r="C73" s="9" t="s">
        <v>35</v>
      </c>
      <c r="D73" t="s">
        <v>11</v>
      </c>
      <c r="E73" s="2">
        <v>1200000000</v>
      </c>
      <c r="F73" t="s">
        <v>46</v>
      </c>
      <c r="G73">
        <v>2022</v>
      </c>
      <c r="H73" t="s">
        <v>41</v>
      </c>
    </row>
    <row r="74" spans="1:8">
      <c r="A74" t="s">
        <v>10</v>
      </c>
      <c r="B74" s="8" t="s">
        <v>76</v>
      </c>
      <c r="C74" s="9" t="s">
        <v>47</v>
      </c>
      <c r="D74" t="s">
        <v>11</v>
      </c>
      <c r="E74" s="2">
        <v>1100000000</v>
      </c>
      <c r="F74" t="s">
        <v>36</v>
      </c>
      <c r="G74">
        <v>2022</v>
      </c>
      <c r="H74" t="s">
        <v>44</v>
      </c>
    </row>
    <row r="75" spans="1:8">
      <c r="A75" t="s">
        <v>10</v>
      </c>
      <c r="B75" s="8" t="s">
        <v>76</v>
      </c>
      <c r="C75" s="9" t="s">
        <v>51</v>
      </c>
      <c r="D75" t="s">
        <v>11</v>
      </c>
      <c r="E75" s="2">
        <v>1000000000</v>
      </c>
      <c r="F75" t="s">
        <v>40</v>
      </c>
      <c r="G75">
        <v>2022</v>
      </c>
      <c r="H75" t="s">
        <v>44</v>
      </c>
    </row>
    <row r="76" spans="1:8">
      <c r="A76" t="s">
        <v>10</v>
      </c>
      <c r="B76" s="8" t="s">
        <v>62</v>
      </c>
      <c r="C76" s="9" t="s">
        <v>53</v>
      </c>
      <c r="D76" t="s">
        <v>11</v>
      </c>
      <c r="E76" s="2">
        <v>950000000</v>
      </c>
      <c r="F76" t="s">
        <v>43</v>
      </c>
      <c r="G76">
        <v>2023</v>
      </c>
      <c r="H76" t="s">
        <v>41</v>
      </c>
    </row>
    <row r="77" spans="1:8">
      <c r="A77" t="s">
        <v>10</v>
      </c>
      <c r="B77" s="8" t="s">
        <v>76</v>
      </c>
      <c r="C77" s="9" t="s">
        <v>50</v>
      </c>
      <c r="D77" t="s">
        <v>13</v>
      </c>
      <c r="E77" s="2">
        <v>900000000</v>
      </c>
      <c r="F77" t="s">
        <v>46</v>
      </c>
      <c r="G77">
        <v>2023</v>
      </c>
      <c r="H77" t="s">
        <v>41</v>
      </c>
    </row>
    <row r="78" spans="1:8">
      <c r="A78" t="s">
        <v>10</v>
      </c>
      <c r="B78" s="8" t="s">
        <v>61</v>
      </c>
      <c r="C78" s="9" t="s">
        <v>48</v>
      </c>
      <c r="D78" t="s">
        <v>11</v>
      </c>
      <c r="E78" s="2">
        <v>850000000</v>
      </c>
      <c r="F78" t="s">
        <v>36</v>
      </c>
      <c r="G78">
        <v>2022</v>
      </c>
      <c r="H78" t="s">
        <v>41</v>
      </c>
    </row>
    <row r="79" spans="1:8">
      <c r="A79" t="s">
        <v>10</v>
      </c>
      <c r="B79" s="8" t="s">
        <v>60</v>
      </c>
      <c r="C79" s="9" t="s">
        <v>49</v>
      </c>
      <c r="D79" t="s">
        <v>18</v>
      </c>
      <c r="E79" s="2">
        <v>800000000</v>
      </c>
      <c r="F79" t="s">
        <v>40</v>
      </c>
      <c r="G79">
        <v>2023</v>
      </c>
      <c r="H79" t="s">
        <v>41</v>
      </c>
    </row>
    <row r="80" spans="1:8">
      <c r="A80" t="s">
        <v>10</v>
      </c>
      <c r="B80" s="8" t="s">
        <v>62</v>
      </c>
      <c r="C80" s="9" t="s">
        <v>57</v>
      </c>
      <c r="D80" t="s">
        <v>16</v>
      </c>
      <c r="E80" s="2">
        <v>750000000</v>
      </c>
      <c r="F80" t="s">
        <v>43</v>
      </c>
      <c r="G80">
        <v>2023</v>
      </c>
      <c r="H80" t="s">
        <v>37</v>
      </c>
    </row>
    <row r="81" spans="1:8">
      <c r="A81" t="s">
        <v>10</v>
      </c>
      <c r="B81" s="8" t="s">
        <v>61</v>
      </c>
      <c r="C81" s="9" t="s">
        <v>58</v>
      </c>
      <c r="D81" t="s">
        <v>16</v>
      </c>
      <c r="E81" s="2">
        <v>700000000</v>
      </c>
      <c r="F81" t="s">
        <v>46</v>
      </c>
      <c r="G81">
        <v>2022</v>
      </c>
      <c r="H81" t="s">
        <v>37</v>
      </c>
    </row>
    <row r="82" spans="1:8">
      <c r="A82" t="s">
        <v>17</v>
      </c>
      <c r="B82" s="8" t="s">
        <v>63</v>
      </c>
      <c r="C82" s="9" t="s">
        <v>35</v>
      </c>
      <c r="D82" t="s">
        <v>11</v>
      </c>
      <c r="E82" s="2">
        <v>1100000000</v>
      </c>
      <c r="F82" t="s">
        <v>36</v>
      </c>
      <c r="G82">
        <v>2022</v>
      </c>
      <c r="H82" t="s">
        <v>37</v>
      </c>
    </row>
    <row r="83" spans="1:8">
      <c r="A83" t="s">
        <v>17</v>
      </c>
      <c r="B83" s="8" t="s">
        <v>77</v>
      </c>
      <c r="C83" s="9" t="s">
        <v>9</v>
      </c>
      <c r="D83" t="s">
        <v>13</v>
      </c>
      <c r="E83" s="2">
        <v>1000000000</v>
      </c>
      <c r="F83" t="s">
        <v>40</v>
      </c>
      <c r="G83">
        <v>2022</v>
      </c>
      <c r="H83" t="s">
        <v>44</v>
      </c>
    </row>
    <row r="84" spans="1:8">
      <c r="A84" t="s">
        <v>17</v>
      </c>
      <c r="B84" s="8" t="s">
        <v>78</v>
      </c>
      <c r="C84" s="9" t="s">
        <v>47</v>
      </c>
      <c r="D84" t="s">
        <v>11</v>
      </c>
      <c r="E84" s="2">
        <v>950000000</v>
      </c>
      <c r="F84" t="s">
        <v>43</v>
      </c>
      <c r="G84">
        <v>2023</v>
      </c>
      <c r="H84" t="s">
        <v>37</v>
      </c>
    </row>
    <row r="85" spans="1:8">
      <c r="A85" t="s">
        <v>17</v>
      </c>
      <c r="B85" s="8" t="s">
        <v>79</v>
      </c>
      <c r="C85" s="9" t="s">
        <v>51</v>
      </c>
      <c r="D85" t="s">
        <v>11</v>
      </c>
      <c r="E85" s="2">
        <v>900000000</v>
      </c>
      <c r="F85" t="s">
        <v>46</v>
      </c>
      <c r="G85">
        <v>2023</v>
      </c>
      <c r="H85" t="s">
        <v>41</v>
      </c>
    </row>
    <row r="86" spans="1:8">
      <c r="A86" t="s">
        <v>17</v>
      </c>
      <c r="B86" s="8" t="s">
        <v>64</v>
      </c>
      <c r="C86" s="9" t="s">
        <v>53</v>
      </c>
      <c r="D86" t="s">
        <v>11</v>
      </c>
      <c r="E86" s="2">
        <v>850000000</v>
      </c>
      <c r="F86" t="s">
        <v>36</v>
      </c>
      <c r="G86">
        <v>2022</v>
      </c>
      <c r="H86" t="s">
        <v>37</v>
      </c>
    </row>
    <row r="87" spans="1:8">
      <c r="A87" t="s">
        <v>17</v>
      </c>
      <c r="B87" s="8" t="s">
        <v>80</v>
      </c>
      <c r="C87" s="9" t="s">
        <v>50</v>
      </c>
      <c r="D87" t="s">
        <v>18</v>
      </c>
      <c r="E87" s="2">
        <v>800000000</v>
      </c>
      <c r="F87" t="s">
        <v>40</v>
      </c>
      <c r="G87">
        <v>2023</v>
      </c>
      <c r="H87" t="s">
        <v>41</v>
      </c>
    </row>
    <row r="88" spans="1:8">
      <c r="A88" t="s">
        <v>17</v>
      </c>
      <c r="B88" s="8" t="s">
        <v>81</v>
      </c>
      <c r="C88" s="9" t="s">
        <v>48</v>
      </c>
      <c r="D88" t="s">
        <v>11</v>
      </c>
      <c r="E88" s="2">
        <v>750000000</v>
      </c>
      <c r="F88" t="s">
        <v>43</v>
      </c>
      <c r="G88">
        <v>2023</v>
      </c>
      <c r="H88" t="s">
        <v>44</v>
      </c>
    </row>
    <row r="89" spans="1:8">
      <c r="A89" t="s">
        <v>17</v>
      </c>
      <c r="B89" s="8" t="s">
        <v>63</v>
      </c>
      <c r="C89" s="9" t="s">
        <v>49</v>
      </c>
      <c r="D89" t="s">
        <v>18</v>
      </c>
      <c r="E89" s="2">
        <v>700000000</v>
      </c>
      <c r="F89" t="s">
        <v>46</v>
      </c>
      <c r="G89">
        <v>2022</v>
      </c>
      <c r="H89" t="s">
        <v>44</v>
      </c>
    </row>
    <row r="90" spans="1:8">
      <c r="A90" t="s">
        <v>17</v>
      </c>
      <c r="B90" s="8" t="s">
        <v>64</v>
      </c>
      <c r="C90" s="9" t="s">
        <v>57</v>
      </c>
      <c r="D90" t="s">
        <v>16</v>
      </c>
      <c r="E90" s="2">
        <v>650000000</v>
      </c>
      <c r="F90" t="s">
        <v>36</v>
      </c>
      <c r="G90">
        <v>2022</v>
      </c>
      <c r="H90" t="s">
        <v>41</v>
      </c>
    </row>
    <row r="91" spans="1:8">
      <c r="A91" t="s">
        <v>17</v>
      </c>
      <c r="B91" s="8" t="s">
        <v>64</v>
      </c>
      <c r="C91" s="9" t="s">
        <v>58</v>
      </c>
      <c r="D91" t="s">
        <v>16</v>
      </c>
      <c r="E91" s="2">
        <v>600000000</v>
      </c>
      <c r="F91" t="s">
        <v>40</v>
      </c>
      <c r="G91">
        <v>2022</v>
      </c>
      <c r="H91" t="s">
        <v>41</v>
      </c>
    </row>
    <row r="92" spans="1:8">
      <c r="A92" t="s">
        <v>19</v>
      </c>
      <c r="B92" s="8" t="s">
        <v>66</v>
      </c>
      <c r="C92" s="9" t="s">
        <v>35</v>
      </c>
      <c r="D92" t="s">
        <v>11</v>
      </c>
      <c r="E92" s="2">
        <v>1000000000</v>
      </c>
      <c r="F92" t="s">
        <v>43</v>
      </c>
      <c r="G92">
        <v>2023</v>
      </c>
      <c r="H92" t="s">
        <v>41</v>
      </c>
    </row>
    <row r="93" spans="1:8">
      <c r="A93" t="s">
        <v>19</v>
      </c>
      <c r="B93" s="8" t="s">
        <v>67</v>
      </c>
      <c r="C93" s="9" t="s">
        <v>9</v>
      </c>
      <c r="D93" t="s">
        <v>13</v>
      </c>
      <c r="E93" s="2">
        <v>950000000</v>
      </c>
      <c r="F93" t="s">
        <v>46</v>
      </c>
      <c r="G93">
        <v>2023</v>
      </c>
      <c r="H93" t="s">
        <v>41</v>
      </c>
    </row>
    <row r="94" spans="1:8">
      <c r="A94" t="s">
        <v>19</v>
      </c>
      <c r="B94" s="8" t="s">
        <v>66</v>
      </c>
      <c r="C94" s="9" t="s">
        <v>47</v>
      </c>
      <c r="D94" t="s">
        <v>11</v>
      </c>
      <c r="E94" s="2">
        <v>900000000</v>
      </c>
      <c r="F94" t="s">
        <v>36</v>
      </c>
      <c r="G94">
        <v>2022</v>
      </c>
      <c r="H94" t="s">
        <v>37</v>
      </c>
    </row>
    <row r="95" spans="1:8">
      <c r="A95" t="s">
        <v>19</v>
      </c>
      <c r="B95" s="8" t="s">
        <v>66</v>
      </c>
      <c r="C95" s="9" t="s">
        <v>51</v>
      </c>
      <c r="D95" t="s">
        <v>11</v>
      </c>
      <c r="E95" s="2">
        <v>850000000</v>
      </c>
      <c r="F95" t="s">
        <v>40</v>
      </c>
      <c r="G95">
        <v>2023</v>
      </c>
      <c r="H95" t="s">
        <v>37</v>
      </c>
    </row>
    <row r="96" spans="1:8">
      <c r="A96" t="s">
        <v>19</v>
      </c>
      <c r="B96" s="8" t="s">
        <v>66</v>
      </c>
      <c r="C96" s="9" t="s">
        <v>53</v>
      </c>
      <c r="D96" t="s">
        <v>11</v>
      </c>
      <c r="E96" s="2">
        <v>800000000</v>
      </c>
      <c r="F96" t="s">
        <v>43</v>
      </c>
      <c r="G96">
        <v>2023</v>
      </c>
      <c r="H96" t="s">
        <v>37</v>
      </c>
    </row>
    <row r="97" spans="1:8">
      <c r="A97" t="s">
        <v>19</v>
      </c>
      <c r="B97" s="8" t="s">
        <v>68</v>
      </c>
      <c r="C97" s="9" t="s">
        <v>50</v>
      </c>
      <c r="D97" t="s">
        <v>13</v>
      </c>
      <c r="E97" s="2">
        <v>750000000</v>
      </c>
      <c r="F97" t="s">
        <v>46</v>
      </c>
      <c r="G97">
        <v>2022</v>
      </c>
      <c r="H97" t="s">
        <v>44</v>
      </c>
    </row>
    <row r="98" spans="1:8">
      <c r="A98" t="s">
        <v>19</v>
      </c>
      <c r="B98" s="8" t="s">
        <v>69</v>
      </c>
      <c r="C98" s="9" t="s">
        <v>48</v>
      </c>
      <c r="D98" t="s">
        <v>11</v>
      </c>
      <c r="E98" s="2">
        <v>700000000</v>
      </c>
      <c r="F98" t="s">
        <v>36</v>
      </c>
      <c r="G98">
        <v>2022</v>
      </c>
      <c r="H98" t="s">
        <v>37</v>
      </c>
    </row>
    <row r="99" spans="1:8">
      <c r="A99" t="s">
        <v>19</v>
      </c>
      <c r="B99" s="8" t="s">
        <v>82</v>
      </c>
      <c r="C99" s="9" t="s">
        <v>49</v>
      </c>
      <c r="D99" t="s">
        <v>18</v>
      </c>
      <c r="E99" s="2">
        <v>650000000</v>
      </c>
      <c r="F99" t="s">
        <v>40</v>
      </c>
      <c r="G99">
        <v>2022</v>
      </c>
      <c r="H99" t="s">
        <v>41</v>
      </c>
    </row>
    <row r="100" spans="1:8">
      <c r="A100" t="s">
        <v>19</v>
      </c>
      <c r="B100" s="8" t="s">
        <v>66</v>
      </c>
      <c r="C100" s="9" t="s">
        <v>57</v>
      </c>
      <c r="D100" t="s">
        <v>16</v>
      </c>
      <c r="E100" s="2">
        <v>600000000</v>
      </c>
      <c r="F100" t="s">
        <v>43</v>
      </c>
      <c r="G100">
        <v>2023</v>
      </c>
      <c r="H100" t="s">
        <v>37</v>
      </c>
    </row>
    <row r="101" spans="1:8">
      <c r="A101" t="s">
        <v>19</v>
      </c>
      <c r="B101" s="8" t="s">
        <v>69</v>
      </c>
      <c r="C101" s="9" t="s">
        <v>58</v>
      </c>
      <c r="D101" t="s">
        <v>16</v>
      </c>
      <c r="E101" s="2">
        <v>550000000</v>
      </c>
      <c r="F101" t="s">
        <v>46</v>
      </c>
      <c r="G101">
        <v>2023</v>
      </c>
      <c r="H101" t="s">
        <v>41</v>
      </c>
    </row>
    <row r="102" spans="1:8">
      <c r="A102" t="s">
        <v>12</v>
      </c>
      <c r="B102" s="8" t="s">
        <v>34</v>
      </c>
      <c r="C102" s="9" t="s">
        <v>35</v>
      </c>
      <c r="D102" t="s">
        <v>11</v>
      </c>
      <c r="E102" s="2">
        <v>1400000000</v>
      </c>
      <c r="F102" t="s">
        <v>36</v>
      </c>
      <c r="G102">
        <v>2022</v>
      </c>
      <c r="H102" t="s">
        <v>37</v>
      </c>
    </row>
    <row r="103" spans="1:8">
      <c r="A103" t="s">
        <v>12</v>
      </c>
      <c r="B103" s="8" t="s">
        <v>38</v>
      </c>
      <c r="C103" s="9" t="s">
        <v>39</v>
      </c>
      <c r="D103" t="s">
        <v>11</v>
      </c>
      <c r="E103" s="2">
        <v>1200000000</v>
      </c>
      <c r="F103" t="s">
        <v>40</v>
      </c>
      <c r="G103">
        <v>2022</v>
      </c>
      <c r="H103" t="s">
        <v>41</v>
      </c>
    </row>
    <row r="104" spans="1:8">
      <c r="A104" t="s">
        <v>12</v>
      </c>
      <c r="B104" s="8" t="s">
        <v>38</v>
      </c>
      <c r="C104" s="9" t="s">
        <v>42</v>
      </c>
      <c r="D104" t="s">
        <v>20</v>
      </c>
      <c r="E104" s="2">
        <v>1100000000</v>
      </c>
      <c r="F104" t="s">
        <v>43</v>
      </c>
      <c r="G104">
        <v>2023</v>
      </c>
      <c r="H104" t="s">
        <v>44</v>
      </c>
    </row>
    <row r="105" spans="1:8">
      <c r="A105" t="s">
        <v>12</v>
      </c>
      <c r="B105" s="8" t="s">
        <v>38</v>
      </c>
      <c r="C105" s="9" t="s">
        <v>45</v>
      </c>
      <c r="D105" t="s">
        <v>20</v>
      </c>
      <c r="E105" s="2">
        <v>1000000000</v>
      </c>
      <c r="F105" t="s">
        <v>46</v>
      </c>
      <c r="G105">
        <v>2023</v>
      </c>
      <c r="H105" t="s">
        <v>44</v>
      </c>
    </row>
    <row r="106" spans="1:8">
      <c r="A106" t="s">
        <v>12</v>
      </c>
      <c r="B106" s="8" t="s">
        <v>38</v>
      </c>
      <c r="C106" s="9" t="s">
        <v>9</v>
      </c>
      <c r="D106" t="s">
        <v>13</v>
      </c>
      <c r="E106" s="2">
        <v>900000000</v>
      </c>
      <c r="F106" t="s">
        <v>36</v>
      </c>
      <c r="G106">
        <v>2022</v>
      </c>
      <c r="H106" t="s">
        <v>41</v>
      </c>
    </row>
    <row r="107" spans="1:8">
      <c r="A107" t="s">
        <v>12</v>
      </c>
      <c r="B107" s="8" t="s">
        <v>38</v>
      </c>
      <c r="C107" s="9" t="s">
        <v>47</v>
      </c>
      <c r="D107" t="s">
        <v>11</v>
      </c>
      <c r="E107" s="2">
        <v>850000000</v>
      </c>
      <c r="F107" t="s">
        <v>40</v>
      </c>
      <c r="G107">
        <v>2023</v>
      </c>
      <c r="H107" t="s">
        <v>41</v>
      </c>
    </row>
    <row r="108" spans="1:8">
      <c r="A108" t="s">
        <v>12</v>
      </c>
      <c r="B108" s="8" t="s">
        <v>34</v>
      </c>
      <c r="C108" s="9" t="s">
        <v>48</v>
      </c>
      <c r="D108" t="s">
        <v>11</v>
      </c>
      <c r="E108" s="2">
        <v>800000000</v>
      </c>
      <c r="F108" t="s">
        <v>43</v>
      </c>
      <c r="G108">
        <v>2023</v>
      </c>
      <c r="H108" t="s">
        <v>41</v>
      </c>
    </row>
    <row r="109" spans="1:8">
      <c r="A109" t="s">
        <v>12</v>
      </c>
      <c r="B109" s="8" t="s">
        <v>34</v>
      </c>
      <c r="C109" s="9" t="s">
        <v>49</v>
      </c>
      <c r="D109" t="s">
        <v>18</v>
      </c>
      <c r="E109" s="2">
        <v>750000000</v>
      </c>
      <c r="F109" t="s">
        <v>46</v>
      </c>
      <c r="G109">
        <v>2022</v>
      </c>
      <c r="H109" t="s">
        <v>41</v>
      </c>
    </row>
    <row r="110" spans="1:8">
      <c r="A110" t="s">
        <v>12</v>
      </c>
      <c r="B110" s="8" t="s">
        <v>38</v>
      </c>
      <c r="C110" s="9" t="s">
        <v>50</v>
      </c>
      <c r="D110" t="s">
        <v>13</v>
      </c>
      <c r="E110" s="2">
        <v>700000000</v>
      </c>
      <c r="F110" t="s">
        <v>36</v>
      </c>
      <c r="G110">
        <v>2022</v>
      </c>
      <c r="H110" t="s">
        <v>37</v>
      </c>
    </row>
    <row r="111" spans="1:8">
      <c r="A111" t="s">
        <v>12</v>
      </c>
      <c r="B111" s="8" t="s">
        <v>38</v>
      </c>
      <c r="C111" s="9" t="s">
        <v>51</v>
      </c>
      <c r="D111" t="s">
        <v>11</v>
      </c>
      <c r="E111" s="2">
        <v>650000000</v>
      </c>
      <c r="F111" t="s">
        <v>40</v>
      </c>
      <c r="G111">
        <v>2022</v>
      </c>
      <c r="H111" t="s">
        <v>37</v>
      </c>
    </row>
    <row r="112" spans="1:8">
      <c r="A112" t="s">
        <v>15</v>
      </c>
      <c r="B112" s="8" t="s">
        <v>52</v>
      </c>
      <c r="C112" s="9" t="s">
        <v>9</v>
      </c>
      <c r="D112" t="s">
        <v>13</v>
      </c>
      <c r="E112" s="2">
        <v>1200000000</v>
      </c>
      <c r="F112" t="s">
        <v>43</v>
      </c>
      <c r="G112">
        <v>2023</v>
      </c>
      <c r="H112" t="s">
        <v>37</v>
      </c>
    </row>
    <row r="113" spans="1:8">
      <c r="A113" t="s">
        <v>15</v>
      </c>
      <c r="B113" s="8" t="s">
        <v>52</v>
      </c>
      <c r="C113" s="9" t="s">
        <v>35</v>
      </c>
      <c r="D113" t="s">
        <v>11</v>
      </c>
      <c r="E113" s="2">
        <v>1100000000</v>
      </c>
      <c r="F113" t="s">
        <v>46</v>
      </c>
      <c r="G113">
        <v>2023</v>
      </c>
      <c r="H113" t="s">
        <v>44</v>
      </c>
    </row>
    <row r="114" spans="1:8">
      <c r="A114" t="s">
        <v>15</v>
      </c>
      <c r="B114" s="8" t="s">
        <v>52</v>
      </c>
      <c r="C114" s="9" t="s">
        <v>47</v>
      </c>
      <c r="D114" t="s">
        <v>11</v>
      </c>
      <c r="E114" s="2">
        <v>1000000000</v>
      </c>
      <c r="F114" t="s">
        <v>36</v>
      </c>
      <c r="G114">
        <v>2022</v>
      </c>
      <c r="H114" t="s">
        <v>37</v>
      </c>
    </row>
    <row r="115" spans="1:8">
      <c r="A115" t="s">
        <v>15</v>
      </c>
      <c r="B115" s="8" t="s">
        <v>52</v>
      </c>
      <c r="C115" s="9" t="s">
        <v>51</v>
      </c>
      <c r="D115" t="s">
        <v>11</v>
      </c>
      <c r="E115" s="2">
        <v>900000000</v>
      </c>
      <c r="F115" t="s">
        <v>40</v>
      </c>
      <c r="G115">
        <v>2023</v>
      </c>
      <c r="H115" t="s">
        <v>41</v>
      </c>
    </row>
    <row r="116" spans="1:8">
      <c r="A116" t="s">
        <v>15</v>
      </c>
      <c r="B116" s="8" t="s">
        <v>52</v>
      </c>
      <c r="C116" s="9" t="s">
        <v>53</v>
      </c>
      <c r="D116" t="s">
        <v>11</v>
      </c>
      <c r="E116" s="2">
        <v>850000000</v>
      </c>
      <c r="F116" t="s">
        <v>43</v>
      </c>
      <c r="G116">
        <v>2023</v>
      </c>
      <c r="H116" t="s">
        <v>37</v>
      </c>
    </row>
    <row r="117" spans="1:8">
      <c r="A117" t="s">
        <v>15</v>
      </c>
      <c r="B117" s="8" t="s">
        <v>54</v>
      </c>
      <c r="C117" s="9" t="s">
        <v>50</v>
      </c>
      <c r="D117" t="s">
        <v>13</v>
      </c>
      <c r="E117" s="2">
        <v>800000000</v>
      </c>
      <c r="F117" t="s">
        <v>46</v>
      </c>
      <c r="G117">
        <v>2022</v>
      </c>
      <c r="H117" t="s">
        <v>41</v>
      </c>
    </row>
    <row r="118" spans="1:8">
      <c r="A118" t="s">
        <v>15</v>
      </c>
      <c r="B118" s="8" t="s">
        <v>55</v>
      </c>
      <c r="C118" s="9" t="s">
        <v>48</v>
      </c>
      <c r="D118" t="s">
        <v>11</v>
      </c>
      <c r="E118" s="2">
        <v>750000000</v>
      </c>
      <c r="F118" t="s">
        <v>36</v>
      </c>
      <c r="G118">
        <v>2022</v>
      </c>
      <c r="H118" t="s">
        <v>44</v>
      </c>
    </row>
    <row r="119" spans="1:8">
      <c r="A119" t="s">
        <v>15</v>
      </c>
      <c r="B119" s="8" t="s">
        <v>56</v>
      </c>
      <c r="C119" s="9" t="s">
        <v>49</v>
      </c>
      <c r="D119" t="s">
        <v>18</v>
      </c>
      <c r="E119" s="2">
        <v>700000000</v>
      </c>
      <c r="F119" t="s">
        <v>40</v>
      </c>
      <c r="G119">
        <v>2022</v>
      </c>
      <c r="H119" t="s">
        <v>44</v>
      </c>
    </row>
    <row r="120" spans="1:8">
      <c r="A120" t="s">
        <v>15</v>
      </c>
      <c r="B120" s="8" t="s">
        <v>56</v>
      </c>
      <c r="C120" s="9" t="s">
        <v>57</v>
      </c>
      <c r="D120" t="s">
        <v>16</v>
      </c>
      <c r="E120" s="2">
        <v>650000000</v>
      </c>
      <c r="F120" t="s">
        <v>43</v>
      </c>
      <c r="G120">
        <v>2023</v>
      </c>
      <c r="H120" t="s">
        <v>41</v>
      </c>
    </row>
    <row r="121" spans="1:8">
      <c r="A121" t="s">
        <v>15</v>
      </c>
      <c r="B121" s="8" t="s">
        <v>56</v>
      </c>
      <c r="C121" s="9" t="s">
        <v>58</v>
      </c>
      <c r="D121" t="s">
        <v>16</v>
      </c>
      <c r="E121" s="2">
        <v>600000000</v>
      </c>
      <c r="F121" t="s">
        <v>46</v>
      </c>
      <c r="G121">
        <v>2023</v>
      </c>
      <c r="H121" t="s">
        <v>41</v>
      </c>
    </row>
    <row r="122" spans="1:8">
      <c r="A122" t="s">
        <v>10</v>
      </c>
      <c r="B122" s="8" t="s">
        <v>59</v>
      </c>
      <c r="C122" s="9" t="s">
        <v>9</v>
      </c>
      <c r="D122" t="s">
        <v>13</v>
      </c>
      <c r="E122" s="2">
        <v>1300000000</v>
      </c>
      <c r="F122" t="s">
        <v>36</v>
      </c>
      <c r="G122">
        <v>2022</v>
      </c>
      <c r="H122" t="s">
        <v>41</v>
      </c>
    </row>
    <row r="123" spans="1:8">
      <c r="A123" t="s">
        <v>10</v>
      </c>
      <c r="B123" s="8" t="s">
        <v>60</v>
      </c>
      <c r="C123" s="9" t="s">
        <v>35</v>
      </c>
      <c r="D123" t="s">
        <v>11</v>
      </c>
      <c r="E123" s="2">
        <v>1200000000</v>
      </c>
      <c r="F123" t="s">
        <v>40</v>
      </c>
      <c r="G123">
        <v>2023</v>
      </c>
      <c r="H123" t="s">
        <v>41</v>
      </c>
    </row>
    <row r="124" spans="1:8">
      <c r="A124" t="s">
        <v>10</v>
      </c>
      <c r="B124" s="8" t="s">
        <v>61</v>
      </c>
      <c r="C124" s="9" t="s">
        <v>47</v>
      </c>
      <c r="D124" t="s">
        <v>11</v>
      </c>
      <c r="E124" s="2">
        <v>1100000000</v>
      </c>
      <c r="F124" t="s">
        <v>43</v>
      </c>
      <c r="G124">
        <v>2023</v>
      </c>
      <c r="H124" t="s">
        <v>37</v>
      </c>
    </row>
    <row r="125" spans="1:8">
      <c r="A125" t="s">
        <v>10</v>
      </c>
      <c r="B125" s="8" t="s">
        <v>59</v>
      </c>
      <c r="C125" s="9" t="s">
        <v>51</v>
      </c>
      <c r="D125" t="s">
        <v>11</v>
      </c>
      <c r="E125" s="2">
        <v>1000000000</v>
      </c>
      <c r="F125" t="s">
        <v>46</v>
      </c>
      <c r="G125">
        <v>2022</v>
      </c>
      <c r="H125" t="s">
        <v>37</v>
      </c>
    </row>
    <row r="126" spans="1:8">
      <c r="A126" t="s">
        <v>10</v>
      </c>
      <c r="B126" s="8" t="s">
        <v>62</v>
      </c>
      <c r="C126" s="9" t="s">
        <v>53</v>
      </c>
      <c r="D126" t="s">
        <v>11</v>
      </c>
      <c r="E126" s="2">
        <v>950000000</v>
      </c>
      <c r="F126" t="s">
        <v>36</v>
      </c>
      <c r="G126">
        <v>2022</v>
      </c>
      <c r="H126" t="s">
        <v>37</v>
      </c>
    </row>
    <row r="127" spans="1:8">
      <c r="A127" t="s">
        <v>10</v>
      </c>
      <c r="B127" s="8" t="s">
        <v>61</v>
      </c>
      <c r="C127" s="9" t="s">
        <v>50</v>
      </c>
      <c r="D127" t="s">
        <v>13</v>
      </c>
      <c r="E127" s="2">
        <v>900000000</v>
      </c>
      <c r="F127" t="s">
        <v>40</v>
      </c>
      <c r="G127">
        <v>2022</v>
      </c>
      <c r="H127" t="s">
        <v>44</v>
      </c>
    </row>
    <row r="128" spans="1:8">
      <c r="A128" t="s">
        <v>10</v>
      </c>
      <c r="B128" s="8" t="s">
        <v>61</v>
      </c>
      <c r="C128" s="9" t="s">
        <v>48</v>
      </c>
      <c r="D128" t="s">
        <v>11</v>
      </c>
      <c r="E128" s="2">
        <v>850000000</v>
      </c>
      <c r="F128" t="s">
        <v>43</v>
      </c>
      <c r="G128">
        <v>2023</v>
      </c>
      <c r="H128" t="s">
        <v>37</v>
      </c>
    </row>
    <row r="129" spans="1:8">
      <c r="A129" t="s">
        <v>10</v>
      </c>
      <c r="B129" s="8" t="s">
        <v>60</v>
      </c>
      <c r="C129" s="9" t="s">
        <v>49</v>
      </c>
      <c r="D129" t="s">
        <v>18</v>
      </c>
      <c r="E129" s="2">
        <v>800000000</v>
      </c>
      <c r="F129" t="s">
        <v>46</v>
      </c>
      <c r="G129">
        <v>2023</v>
      </c>
      <c r="H129" t="s">
        <v>41</v>
      </c>
    </row>
    <row r="130" spans="1:8">
      <c r="A130" t="s">
        <v>10</v>
      </c>
      <c r="B130" s="8" t="s">
        <v>62</v>
      </c>
      <c r="C130" s="9" t="s">
        <v>57</v>
      </c>
      <c r="D130" t="s">
        <v>16</v>
      </c>
      <c r="E130" s="2">
        <v>750000000</v>
      </c>
      <c r="F130" t="s">
        <v>36</v>
      </c>
      <c r="G130">
        <v>2022</v>
      </c>
      <c r="H130" t="s">
        <v>37</v>
      </c>
    </row>
    <row r="131" spans="1:8">
      <c r="A131" t="s">
        <v>10</v>
      </c>
      <c r="B131" s="8" t="s">
        <v>61</v>
      </c>
      <c r="C131" s="9" t="s">
        <v>58</v>
      </c>
      <c r="D131" t="s">
        <v>16</v>
      </c>
      <c r="E131" s="2">
        <v>700000000</v>
      </c>
      <c r="F131" t="s">
        <v>40</v>
      </c>
      <c r="G131">
        <v>2023</v>
      </c>
      <c r="H131" t="s">
        <v>41</v>
      </c>
    </row>
    <row r="132" spans="1:8">
      <c r="A132" t="s">
        <v>17</v>
      </c>
      <c r="B132" s="8" t="s">
        <v>63</v>
      </c>
      <c r="C132" s="9" t="s">
        <v>35</v>
      </c>
      <c r="D132" t="s">
        <v>11</v>
      </c>
      <c r="E132" s="2">
        <v>1100000000</v>
      </c>
      <c r="F132" t="s">
        <v>43</v>
      </c>
      <c r="G132">
        <v>2023</v>
      </c>
      <c r="H132" t="s">
        <v>44</v>
      </c>
    </row>
    <row r="133" spans="1:8">
      <c r="A133" t="s">
        <v>17</v>
      </c>
      <c r="B133" s="8" t="s">
        <v>64</v>
      </c>
      <c r="C133" s="9" t="s">
        <v>9</v>
      </c>
      <c r="D133" t="s">
        <v>13</v>
      </c>
      <c r="E133" s="2">
        <v>1000000000</v>
      </c>
      <c r="F133" t="s">
        <v>46</v>
      </c>
      <c r="G133">
        <v>2022</v>
      </c>
      <c r="H133" t="s">
        <v>44</v>
      </c>
    </row>
    <row r="134" spans="1:8">
      <c r="A134" t="s">
        <v>17</v>
      </c>
      <c r="B134" s="8" t="s">
        <v>63</v>
      </c>
      <c r="C134" s="9" t="s">
        <v>47</v>
      </c>
      <c r="D134" t="s">
        <v>11</v>
      </c>
      <c r="E134" s="2">
        <v>950000000</v>
      </c>
      <c r="F134" t="s">
        <v>36</v>
      </c>
      <c r="G134">
        <v>2022</v>
      </c>
      <c r="H134" t="s">
        <v>41</v>
      </c>
    </row>
    <row r="135" spans="1:8">
      <c r="A135" t="s">
        <v>17</v>
      </c>
      <c r="B135" s="8" t="s">
        <v>65</v>
      </c>
      <c r="C135" s="9" t="s">
        <v>51</v>
      </c>
      <c r="D135" t="s">
        <v>11</v>
      </c>
      <c r="E135" s="2">
        <v>900000000</v>
      </c>
      <c r="F135" t="s">
        <v>40</v>
      </c>
      <c r="G135">
        <v>2022</v>
      </c>
      <c r="H135" t="s">
        <v>41</v>
      </c>
    </row>
    <row r="136" spans="1:8">
      <c r="A136" t="s">
        <v>17</v>
      </c>
      <c r="B136" s="8" t="s">
        <v>64</v>
      </c>
      <c r="C136" s="9" t="s">
        <v>53</v>
      </c>
      <c r="D136" t="s">
        <v>11</v>
      </c>
      <c r="E136" s="2">
        <v>850000000</v>
      </c>
      <c r="F136" t="s">
        <v>43</v>
      </c>
      <c r="G136">
        <v>2023</v>
      </c>
      <c r="H136" t="s">
        <v>41</v>
      </c>
    </row>
    <row r="137" spans="1:8">
      <c r="A137" t="s">
        <v>17</v>
      </c>
      <c r="B137" s="8" t="s">
        <v>65</v>
      </c>
      <c r="C137" s="9" t="s">
        <v>50</v>
      </c>
      <c r="D137" t="s">
        <v>18</v>
      </c>
      <c r="E137" s="2">
        <v>800000000</v>
      </c>
      <c r="F137" t="s">
        <v>46</v>
      </c>
      <c r="G137">
        <v>2023</v>
      </c>
      <c r="H137" t="s">
        <v>41</v>
      </c>
    </row>
    <row r="138" spans="1:8">
      <c r="A138" t="s">
        <v>17</v>
      </c>
      <c r="B138" s="8" t="s">
        <v>65</v>
      </c>
      <c r="C138" s="9" t="s">
        <v>48</v>
      </c>
      <c r="D138" t="s">
        <v>11</v>
      </c>
      <c r="E138" s="2">
        <v>750000000</v>
      </c>
      <c r="F138" t="s">
        <v>36</v>
      </c>
      <c r="G138">
        <v>2022</v>
      </c>
      <c r="H138" t="s">
        <v>37</v>
      </c>
    </row>
    <row r="139" spans="1:8">
      <c r="A139" t="s">
        <v>17</v>
      </c>
      <c r="B139" s="8" t="s">
        <v>63</v>
      </c>
      <c r="C139" s="9" t="s">
        <v>49</v>
      </c>
      <c r="D139" t="s">
        <v>18</v>
      </c>
      <c r="E139" s="2">
        <v>700000000</v>
      </c>
      <c r="F139" t="s">
        <v>40</v>
      </c>
      <c r="G139">
        <v>2023</v>
      </c>
      <c r="H139" t="s">
        <v>37</v>
      </c>
    </row>
    <row r="140" spans="1:8">
      <c r="A140" t="s">
        <v>17</v>
      </c>
      <c r="B140" s="8" t="s">
        <v>64</v>
      </c>
      <c r="C140" s="9" t="s">
        <v>57</v>
      </c>
      <c r="D140" t="s">
        <v>16</v>
      </c>
      <c r="E140" s="2">
        <v>650000000</v>
      </c>
      <c r="F140" t="s">
        <v>43</v>
      </c>
      <c r="G140">
        <v>2023</v>
      </c>
      <c r="H140" t="s">
        <v>37</v>
      </c>
    </row>
    <row r="141" spans="1:8">
      <c r="A141" t="s">
        <v>17</v>
      </c>
      <c r="B141" s="8" t="s">
        <v>64</v>
      </c>
      <c r="C141" s="9" t="s">
        <v>58</v>
      </c>
      <c r="D141" t="s">
        <v>16</v>
      </c>
      <c r="E141" s="2">
        <v>600000000</v>
      </c>
      <c r="F141" t="s">
        <v>46</v>
      </c>
      <c r="G141">
        <v>2022</v>
      </c>
      <c r="H141" t="s">
        <v>44</v>
      </c>
    </row>
    <row r="142" spans="1:8">
      <c r="A142" t="s">
        <v>19</v>
      </c>
      <c r="B142" s="8" t="s">
        <v>66</v>
      </c>
      <c r="C142" s="9" t="s">
        <v>35</v>
      </c>
      <c r="D142" t="s">
        <v>11</v>
      </c>
      <c r="E142" s="2">
        <v>1000000000</v>
      </c>
      <c r="F142" t="s">
        <v>36</v>
      </c>
      <c r="G142">
        <v>2022</v>
      </c>
      <c r="H142" t="s">
        <v>37</v>
      </c>
    </row>
    <row r="143" spans="1:8">
      <c r="A143" t="s">
        <v>19</v>
      </c>
      <c r="B143" s="8" t="s">
        <v>67</v>
      </c>
      <c r="C143" s="9" t="s">
        <v>9</v>
      </c>
      <c r="D143" t="s">
        <v>13</v>
      </c>
      <c r="E143" s="2">
        <v>950000000</v>
      </c>
      <c r="F143" t="s">
        <v>40</v>
      </c>
      <c r="G143">
        <v>2022</v>
      </c>
      <c r="H143" t="s">
        <v>41</v>
      </c>
    </row>
    <row r="144" spans="1:8">
      <c r="A144" t="s">
        <v>19</v>
      </c>
      <c r="B144" s="8" t="s">
        <v>66</v>
      </c>
      <c r="C144" s="9" t="s">
        <v>47</v>
      </c>
      <c r="D144" t="s">
        <v>11</v>
      </c>
      <c r="E144" s="2">
        <v>900000000</v>
      </c>
      <c r="F144" t="s">
        <v>43</v>
      </c>
      <c r="G144">
        <v>2023</v>
      </c>
      <c r="H144" t="s">
        <v>37</v>
      </c>
    </row>
    <row r="145" spans="1:8">
      <c r="A145" t="s">
        <v>19</v>
      </c>
      <c r="B145" s="8" t="s">
        <v>66</v>
      </c>
      <c r="C145" s="9" t="s">
        <v>51</v>
      </c>
      <c r="D145" t="s">
        <v>11</v>
      </c>
      <c r="E145" s="2">
        <v>850000000</v>
      </c>
      <c r="F145" t="s">
        <v>46</v>
      </c>
      <c r="G145">
        <v>2023</v>
      </c>
      <c r="H145" t="s">
        <v>41</v>
      </c>
    </row>
    <row r="146" spans="1:8">
      <c r="A146" t="s">
        <v>19</v>
      </c>
      <c r="B146" s="8" t="s">
        <v>66</v>
      </c>
      <c r="C146" s="9" t="s">
        <v>53</v>
      </c>
      <c r="D146" t="s">
        <v>11</v>
      </c>
      <c r="E146" s="2">
        <v>800000000</v>
      </c>
      <c r="F146" t="s">
        <v>36</v>
      </c>
      <c r="G146">
        <v>2022</v>
      </c>
      <c r="H146" t="s">
        <v>44</v>
      </c>
    </row>
    <row r="147" spans="1:8">
      <c r="A147" t="s">
        <v>19</v>
      </c>
      <c r="B147" s="8" t="s">
        <v>68</v>
      </c>
      <c r="C147" s="9" t="s">
        <v>50</v>
      </c>
      <c r="D147" t="s">
        <v>13</v>
      </c>
      <c r="E147" s="2">
        <v>750000000</v>
      </c>
      <c r="F147" t="s">
        <v>40</v>
      </c>
      <c r="G147">
        <v>2023</v>
      </c>
      <c r="H147" t="s">
        <v>44</v>
      </c>
    </row>
    <row r="148" spans="1:8">
      <c r="A148" t="s">
        <v>19</v>
      </c>
      <c r="B148" s="8" t="s">
        <v>69</v>
      </c>
      <c r="C148" s="9" t="s">
        <v>48</v>
      </c>
      <c r="D148" t="s">
        <v>11</v>
      </c>
      <c r="E148" s="2">
        <v>700000000</v>
      </c>
      <c r="F148" t="s">
        <v>43</v>
      </c>
      <c r="G148">
        <v>2023</v>
      </c>
      <c r="H148" t="s">
        <v>41</v>
      </c>
    </row>
    <row r="149" spans="1:8">
      <c r="A149" t="s">
        <v>19</v>
      </c>
      <c r="B149" s="8" t="s">
        <v>70</v>
      </c>
      <c r="C149" s="9" t="s">
        <v>49</v>
      </c>
      <c r="D149" t="s">
        <v>18</v>
      </c>
      <c r="E149" s="2">
        <v>650000000</v>
      </c>
      <c r="F149" t="s">
        <v>46</v>
      </c>
      <c r="G149">
        <v>2022</v>
      </c>
      <c r="H149" t="s">
        <v>41</v>
      </c>
    </row>
    <row r="150" spans="1:8">
      <c r="A150" t="s">
        <v>19</v>
      </c>
      <c r="B150" s="8" t="s">
        <v>71</v>
      </c>
      <c r="C150" s="9" t="s">
        <v>57</v>
      </c>
      <c r="D150" t="s">
        <v>16</v>
      </c>
      <c r="E150" s="2">
        <v>600000000</v>
      </c>
      <c r="F150" t="s">
        <v>36</v>
      </c>
      <c r="G150">
        <v>2022</v>
      </c>
      <c r="H150" t="s">
        <v>41</v>
      </c>
    </row>
    <row r="151" spans="1:8">
      <c r="A151" t="s">
        <v>19</v>
      </c>
      <c r="B151" s="8" t="s">
        <v>72</v>
      </c>
      <c r="C151" s="9" t="s">
        <v>58</v>
      </c>
      <c r="D151" t="s">
        <v>16</v>
      </c>
      <c r="E151" s="2">
        <v>550000000</v>
      </c>
      <c r="F151" t="s">
        <v>40</v>
      </c>
      <c r="G151">
        <v>2022</v>
      </c>
      <c r="H151" t="s">
        <v>41</v>
      </c>
    </row>
    <row r="152" spans="1:8">
      <c r="A152" t="s">
        <v>12</v>
      </c>
      <c r="B152" s="8" t="s">
        <v>34</v>
      </c>
      <c r="C152" s="9" t="s">
        <v>35</v>
      </c>
      <c r="D152" t="s">
        <v>11</v>
      </c>
      <c r="E152" s="2">
        <v>1400000000</v>
      </c>
      <c r="F152" t="s">
        <v>43</v>
      </c>
      <c r="G152">
        <v>2023</v>
      </c>
      <c r="H152" t="s">
        <v>37</v>
      </c>
    </row>
    <row r="153" spans="1:8">
      <c r="A153" t="s">
        <v>12</v>
      </c>
      <c r="B153" s="8" t="s">
        <v>38</v>
      </c>
      <c r="C153" s="9" t="s">
        <v>39</v>
      </c>
      <c r="D153" t="s">
        <v>11</v>
      </c>
      <c r="E153" s="2">
        <v>1200000000</v>
      </c>
      <c r="F153" t="s">
        <v>46</v>
      </c>
      <c r="G153">
        <v>2023</v>
      </c>
      <c r="H153" t="s">
        <v>37</v>
      </c>
    </row>
    <row r="154" spans="1:8">
      <c r="A154" t="s">
        <v>12</v>
      </c>
      <c r="B154" s="8" t="s">
        <v>38</v>
      </c>
      <c r="C154" s="9" t="s">
        <v>42</v>
      </c>
      <c r="D154" t="s">
        <v>20</v>
      </c>
      <c r="E154" s="2">
        <v>1100000000</v>
      </c>
      <c r="F154" t="s">
        <v>36</v>
      </c>
      <c r="G154">
        <v>2022</v>
      </c>
      <c r="H154" t="s">
        <v>37</v>
      </c>
    </row>
    <row r="155" spans="1:8">
      <c r="A155" t="s">
        <v>12</v>
      </c>
      <c r="B155" s="8" t="s">
        <v>38</v>
      </c>
      <c r="C155" s="9" t="s">
        <v>45</v>
      </c>
      <c r="D155" t="s">
        <v>20</v>
      </c>
      <c r="E155" s="2">
        <v>1000000000</v>
      </c>
      <c r="F155" t="s">
        <v>40</v>
      </c>
      <c r="G155">
        <v>2023</v>
      </c>
      <c r="H155" t="s">
        <v>44</v>
      </c>
    </row>
    <row r="156" spans="1:8">
      <c r="A156" t="s">
        <v>12</v>
      </c>
      <c r="B156" s="8" t="s">
        <v>38</v>
      </c>
      <c r="C156" s="9" t="s">
        <v>9</v>
      </c>
      <c r="D156" t="s">
        <v>13</v>
      </c>
      <c r="E156" s="2">
        <v>900000000</v>
      </c>
      <c r="F156" t="s">
        <v>43</v>
      </c>
      <c r="G156">
        <v>2023</v>
      </c>
      <c r="H156" t="s">
        <v>37</v>
      </c>
    </row>
    <row r="157" spans="1:8">
      <c r="A157" t="s">
        <v>12</v>
      </c>
      <c r="B157" s="8" t="s">
        <v>38</v>
      </c>
      <c r="C157" s="9" t="s">
        <v>47</v>
      </c>
      <c r="D157" t="s">
        <v>11</v>
      </c>
      <c r="E157" s="2">
        <v>850000000</v>
      </c>
      <c r="F157" t="s">
        <v>46</v>
      </c>
      <c r="G157">
        <v>2022</v>
      </c>
      <c r="H157" t="s">
        <v>41</v>
      </c>
    </row>
    <row r="158" spans="1:8">
      <c r="A158" t="s">
        <v>12</v>
      </c>
      <c r="B158" s="8" t="s">
        <v>34</v>
      </c>
      <c r="C158" s="9" t="s">
        <v>48</v>
      </c>
      <c r="D158" t="s">
        <v>11</v>
      </c>
      <c r="E158" s="2">
        <v>800000000</v>
      </c>
      <c r="F158" t="s">
        <v>36</v>
      </c>
      <c r="G158">
        <v>2022</v>
      </c>
      <c r="H158" t="s">
        <v>37</v>
      </c>
    </row>
    <row r="159" spans="1:8">
      <c r="A159" t="s">
        <v>12</v>
      </c>
      <c r="B159" s="8" t="s">
        <v>34</v>
      </c>
      <c r="C159" s="9" t="s">
        <v>49</v>
      </c>
      <c r="D159" t="s">
        <v>18</v>
      </c>
      <c r="E159" s="2">
        <v>750000000</v>
      </c>
      <c r="F159" t="s">
        <v>40</v>
      </c>
      <c r="G159">
        <v>2022</v>
      </c>
      <c r="H159" t="s">
        <v>41</v>
      </c>
    </row>
    <row r="160" spans="1:8">
      <c r="A160" t="s">
        <v>12</v>
      </c>
      <c r="B160" s="8" t="s">
        <v>38</v>
      </c>
      <c r="C160" s="9" t="s">
        <v>50</v>
      </c>
      <c r="D160" t="s">
        <v>13</v>
      </c>
      <c r="E160" s="2">
        <v>700000000</v>
      </c>
      <c r="F160" t="s">
        <v>43</v>
      </c>
      <c r="G160">
        <v>2023</v>
      </c>
      <c r="H160" t="s">
        <v>44</v>
      </c>
    </row>
    <row r="161" spans="1:8">
      <c r="A161" t="s">
        <v>12</v>
      </c>
      <c r="B161" s="8" t="s">
        <v>38</v>
      </c>
      <c r="C161" s="9" t="s">
        <v>51</v>
      </c>
      <c r="D161" t="s">
        <v>11</v>
      </c>
      <c r="E161" s="2">
        <v>650000000</v>
      </c>
      <c r="F161" t="s">
        <v>46</v>
      </c>
      <c r="G161">
        <v>2023</v>
      </c>
      <c r="H161" t="s">
        <v>44</v>
      </c>
    </row>
    <row r="162" spans="1:8">
      <c r="A162" t="s">
        <v>15</v>
      </c>
      <c r="B162" s="8" t="s">
        <v>52</v>
      </c>
      <c r="C162" s="9" t="s">
        <v>9</v>
      </c>
      <c r="D162" t="s">
        <v>13</v>
      </c>
      <c r="E162" s="2">
        <v>1200000000</v>
      </c>
      <c r="F162" t="s">
        <v>36</v>
      </c>
      <c r="G162">
        <v>2022</v>
      </c>
      <c r="H162" t="s">
        <v>41</v>
      </c>
    </row>
    <row r="163" spans="1:8">
      <c r="A163" t="s">
        <v>15</v>
      </c>
      <c r="B163" s="8" t="s">
        <v>52</v>
      </c>
      <c r="C163" s="9" t="s">
        <v>35</v>
      </c>
      <c r="D163" t="s">
        <v>11</v>
      </c>
      <c r="E163" s="2">
        <v>1100000000</v>
      </c>
      <c r="F163" t="s">
        <v>40</v>
      </c>
      <c r="G163">
        <v>2023</v>
      </c>
      <c r="H163" t="s">
        <v>41</v>
      </c>
    </row>
    <row r="164" spans="1:8">
      <c r="A164" t="s">
        <v>15</v>
      </c>
      <c r="B164" s="8" t="s">
        <v>52</v>
      </c>
      <c r="C164" s="9" t="s">
        <v>47</v>
      </c>
      <c r="D164" t="s">
        <v>11</v>
      </c>
      <c r="E164" s="2">
        <v>1000000000</v>
      </c>
      <c r="F164" t="s">
        <v>43</v>
      </c>
      <c r="G164">
        <v>2023</v>
      </c>
      <c r="H164" t="s">
        <v>41</v>
      </c>
    </row>
    <row r="165" spans="1:8">
      <c r="A165" t="s">
        <v>15</v>
      </c>
      <c r="B165" s="8" t="s">
        <v>73</v>
      </c>
      <c r="C165" s="9" t="s">
        <v>51</v>
      </c>
      <c r="D165" t="s">
        <v>11</v>
      </c>
      <c r="E165" s="2">
        <v>900000000</v>
      </c>
      <c r="F165" t="s">
        <v>46</v>
      </c>
      <c r="G165">
        <v>2022</v>
      </c>
      <c r="H165" t="s">
        <v>41</v>
      </c>
    </row>
    <row r="166" spans="1:8">
      <c r="A166" t="s">
        <v>15</v>
      </c>
      <c r="B166" s="8" t="s">
        <v>52</v>
      </c>
      <c r="C166" s="9" t="s">
        <v>53</v>
      </c>
      <c r="D166" t="s">
        <v>11</v>
      </c>
      <c r="E166" s="2">
        <v>850000000</v>
      </c>
      <c r="F166" t="s">
        <v>36</v>
      </c>
      <c r="G166">
        <v>2022</v>
      </c>
      <c r="H166" t="s">
        <v>37</v>
      </c>
    </row>
    <row r="167" spans="1:8">
      <c r="A167" t="s">
        <v>15</v>
      </c>
      <c r="B167" s="8" t="s">
        <v>74</v>
      </c>
      <c r="C167" s="9" t="s">
        <v>50</v>
      </c>
      <c r="D167" t="s">
        <v>13</v>
      </c>
      <c r="E167" s="2">
        <v>800000000</v>
      </c>
      <c r="F167" t="s">
        <v>40</v>
      </c>
      <c r="G167">
        <v>2022</v>
      </c>
      <c r="H167" t="s">
        <v>37</v>
      </c>
    </row>
    <row r="168" spans="1:8">
      <c r="A168" t="s">
        <v>15</v>
      </c>
      <c r="B168" s="8" t="s">
        <v>75</v>
      </c>
      <c r="C168" s="9" t="s">
        <v>48</v>
      </c>
      <c r="D168" t="s">
        <v>11</v>
      </c>
      <c r="E168" s="2">
        <v>750000000</v>
      </c>
      <c r="F168" t="s">
        <v>43</v>
      </c>
      <c r="G168">
        <v>2023</v>
      </c>
      <c r="H168" t="s">
        <v>37</v>
      </c>
    </row>
    <row r="169" spans="1:8">
      <c r="A169" t="s">
        <v>15</v>
      </c>
      <c r="B169" s="8" t="s">
        <v>73</v>
      </c>
      <c r="C169" s="9" t="s">
        <v>49</v>
      </c>
      <c r="D169" t="s">
        <v>18</v>
      </c>
      <c r="E169" s="2">
        <v>700000000</v>
      </c>
      <c r="F169" t="s">
        <v>46</v>
      </c>
      <c r="G169">
        <v>2023</v>
      </c>
      <c r="H169" t="s">
        <v>44</v>
      </c>
    </row>
    <row r="170" spans="1:8">
      <c r="A170" t="s">
        <v>15</v>
      </c>
      <c r="B170" s="8" t="s">
        <v>56</v>
      </c>
      <c r="C170" s="9" t="s">
        <v>57</v>
      </c>
      <c r="D170" t="s">
        <v>16</v>
      </c>
      <c r="E170" s="2">
        <v>650000000</v>
      </c>
      <c r="F170" t="s">
        <v>36</v>
      </c>
      <c r="G170">
        <v>2022</v>
      </c>
      <c r="H170" t="s">
        <v>37</v>
      </c>
    </row>
    <row r="171" spans="1:8">
      <c r="A171" t="s">
        <v>15</v>
      </c>
      <c r="B171" s="8" t="s">
        <v>73</v>
      </c>
      <c r="C171" s="9" t="s">
        <v>58</v>
      </c>
      <c r="D171" t="s">
        <v>16</v>
      </c>
      <c r="E171" s="2">
        <v>600000000</v>
      </c>
      <c r="F171" t="s">
        <v>40</v>
      </c>
      <c r="G171">
        <v>2023</v>
      </c>
      <c r="H171" t="s">
        <v>41</v>
      </c>
    </row>
    <row r="172" spans="1:8">
      <c r="A172" t="s">
        <v>10</v>
      </c>
      <c r="B172" s="8" t="s">
        <v>76</v>
      </c>
      <c r="C172" s="9" t="s">
        <v>9</v>
      </c>
      <c r="D172" t="s">
        <v>13</v>
      </c>
      <c r="E172" s="2">
        <v>1300000000</v>
      </c>
      <c r="F172" t="s">
        <v>43</v>
      </c>
      <c r="G172">
        <v>2023</v>
      </c>
      <c r="H172" t="s">
        <v>37</v>
      </c>
    </row>
    <row r="173" spans="1:8">
      <c r="A173" t="s">
        <v>10</v>
      </c>
      <c r="B173" s="8" t="s">
        <v>76</v>
      </c>
      <c r="C173" s="9" t="s">
        <v>35</v>
      </c>
      <c r="D173" t="s">
        <v>11</v>
      </c>
      <c r="E173" s="2">
        <v>1200000000</v>
      </c>
      <c r="F173" t="s">
        <v>46</v>
      </c>
      <c r="G173">
        <v>2022</v>
      </c>
      <c r="H173" t="s">
        <v>41</v>
      </c>
    </row>
    <row r="174" spans="1:8">
      <c r="A174" t="s">
        <v>10</v>
      </c>
      <c r="B174" s="8" t="s">
        <v>76</v>
      </c>
      <c r="C174" s="9" t="s">
        <v>47</v>
      </c>
      <c r="D174" t="s">
        <v>11</v>
      </c>
      <c r="E174" s="2">
        <v>1100000000</v>
      </c>
      <c r="F174" t="s">
        <v>36</v>
      </c>
      <c r="G174">
        <v>2022</v>
      </c>
      <c r="H174" t="s">
        <v>44</v>
      </c>
    </row>
    <row r="175" spans="1:8">
      <c r="A175" t="s">
        <v>10</v>
      </c>
      <c r="B175" s="8" t="s">
        <v>76</v>
      </c>
      <c r="C175" s="9" t="s">
        <v>51</v>
      </c>
      <c r="D175" t="s">
        <v>11</v>
      </c>
      <c r="E175" s="2">
        <v>1000000000</v>
      </c>
      <c r="F175" t="s">
        <v>40</v>
      </c>
      <c r="G175">
        <v>2022</v>
      </c>
      <c r="H175" t="s">
        <v>44</v>
      </c>
    </row>
    <row r="176" spans="1:8">
      <c r="A176" t="s">
        <v>10</v>
      </c>
      <c r="B176" s="8" t="s">
        <v>62</v>
      </c>
      <c r="C176" s="9" t="s">
        <v>53</v>
      </c>
      <c r="D176" t="s">
        <v>11</v>
      </c>
      <c r="E176" s="2">
        <v>950000000</v>
      </c>
      <c r="F176" t="s">
        <v>43</v>
      </c>
      <c r="G176">
        <v>2023</v>
      </c>
      <c r="H176" t="s">
        <v>41</v>
      </c>
    </row>
    <row r="177" spans="1:8">
      <c r="A177" t="s">
        <v>10</v>
      </c>
      <c r="B177" s="8" t="s">
        <v>76</v>
      </c>
      <c r="C177" s="9" t="s">
        <v>50</v>
      </c>
      <c r="D177" t="s">
        <v>13</v>
      </c>
      <c r="E177" s="2">
        <v>900000000</v>
      </c>
      <c r="F177" t="s">
        <v>46</v>
      </c>
      <c r="G177">
        <v>2023</v>
      </c>
      <c r="H177" t="s">
        <v>41</v>
      </c>
    </row>
    <row r="178" spans="1:8">
      <c r="A178" t="s">
        <v>10</v>
      </c>
      <c r="B178" s="8" t="s">
        <v>61</v>
      </c>
      <c r="C178" s="9" t="s">
        <v>48</v>
      </c>
      <c r="D178" t="s">
        <v>11</v>
      </c>
      <c r="E178" s="2">
        <v>850000000</v>
      </c>
      <c r="F178" t="s">
        <v>36</v>
      </c>
      <c r="G178">
        <v>2022</v>
      </c>
      <c r="H178" t="s">
        <v>41</v>
      </c>
    </row>
    <row r="179" spans="1:8">
      <c r="A179" t="s">
        <v>10</v>
      </c>
      <c r="B179" s="8" t="s">
        <v>60</v>
      </c>
      <c r="C179" s="9" t="s">
        <v>49</v>
      </c>
      <c r="D179" t="s">
        <v>18</v>
      </c>
      <c r="E179" s="2">
        <v>800000000</v>
      </c>
      <c r="F179" t="s">
        <v>40</v>
      </c>
      <c r="G179">
        <v>2023</v>
      </c>
      <c r="H179" t="s">
        <v>41</v>
      </c>
    </row>
    <row r="180" spans="1:8">
      <c r="A180" t="s">
        <v>10</v>
      </c>
      <c r="B180" s="8" t="s">
        <v>62</v>
      </c>
      <c r="C180" s="9" t="s">
        <v>57</v>
      </c>
      <c r="D180" t="s">
        <v>16</v>
      </c>
      <c r="E180" s="2">
        <v>750000000</v>
      </c>
      <c r="F180" t="s">
        <v>43</v>
      </c>
      <c r="G180">
        <v>2023</v>
      </c>
      <c r="H180" t="s">
        <v>37</v>
      </c>
    </row>
    <row r="181" spans="1:8">
      <c r="A181" t="s">
        <v>10</v>
      </c>
      <c r="B181" s="8" t="s">
        <v>61</v>
      </c>
      <c r="C181" s="9" t="s">
        <v>58</v>
      </c>
      <c r="D181" t="s">
        <v>16</v>
      </c>
      <c r="E181" s="2">
        <v>700000000</v>
      </c>
      <c r="F181" t="s">
        <v>46</v>
      </c>
      <c r="G181">
        <v>2022</v>
      </c>
      <c r="H181" t="s">
        <v>37</v>
      </c>
    </row>
    <row r="182" spans="1:8">
      <c r="A182" t="s">
        <v>17</v>
      </c>
      <c r="B182" s="8" t="s">
        <v>63</v>
      </c>
      <c r="C182" s="9" t="s">
        <v>35</v>
      </c>
      <c r="D182" t="s">
        <v>11</v>
      </c>
      <c r="E182" s="2">
        <v>1100000000</v>
      </c>
      <c r="F182" t="s">
        <v>36</v>
      </c>
      <c r="G182">
        <v>2022</v>
      </c>
      <c r="H182" t="s">
        <v>37</v>
      </c>
    </row>
    <row r="183" spans="1:8">
      <c r="A183" t="s">
        <v>17</v>
      </c>
      <c r="B183" s="8" t="s">
        <v>77</v>
      </c>
      <c r="C183" s="9" t="s">
        <v>9</v>
      </c>
      <c r="D183" t="s">
        <v>13</v>
      </c>
      <c r="E183" s="2">
        <v>1000000000</v>
      </c>
      <c r="F183" t="s">
        <v>40</v>
      </c>
      <c r="G183">
        <v>2022</v>
      </c>
      <c r="H183" t="s">
        <v>44</v>
      </c>
    </row>
    <row r="184" spans="1:8">
      <c r="A184" t="s">
        <v>17</v>
      </c>
      <c r="B184" s="8" t="s">
        <v>78</v>
      </c>
      <c r="C184" s="9" t="s">
        <v>47</v>
      </c>
      <c r="D184" t="s">
        <v>11</v>
      </c>
      <c r="E184" s="2">
        <v>950000000</v>
      </c>
      <c r="F184" t="s">
        <v>43</v>
      </c>
      <c r="G184">
        <v>2023</v>
      </c>
      <c r="H184" t="s">
        <v>37</v>
      </c>
    </row>
    <row r="185" spans="1:8">
      <c r="A185" t="s">
        <v>17</v>
      </c>
      <c r="B185" s="8" t="s">
        <v>79</v>
      </c>
      <c r="C185" s="9" t="s">
        <v>51</v>
      </c>
      <c r="D185" t="s">
        <v>11</v>
      </c>
      <c r="E185" s="2">
        <v>900000000</v>
      </c>
      <c r="F185" t="s">
        <v>46</v>
      </c>
      <c r="G185">
        <v>2023</v>
      </c>
      <c r="H185" t="s">
        <v>41</v>
      </c>
    </row>
    <row r="186" spans="1:8">
      <c r="A186" t="s">
        <v>17</v>
      </c>
      <c r="B186" s="8" t="s">
        <v>64</v>
      </c>
      <c r="C186" s="9" t="s">
        <v>53</v>
      </c>
      <c r="D186" t="s">
        <v>11</v>
      </c>
      <c r="E186" s="2">
        <v>850000000</v>
      </c>
      <c r="F186" t="s">
        <v>36</v>
      </c>
      <c r="G186">
        <v>2022</v>
      </c>
      <c r="H186" t="s">
        <v>37</v>
      </c>
    </row>
    <row r="187" spans="1:8">
      <c r="A187" t="s">
        <v>17</v>
      </c>
      <c r="B187" s="8" t="s">
        <v>80</v>
      </c>
      <c r="C187" s="9" t="s">
        <v>50</v>
      </c>
      <c r="D187" t="s">
        <v>18</v>
      </c>
      <c r="E187" s="2">
        <v>800000000</v>
      </c>
      <c r="F187" t="s">
        <v>40</v>
      </c>
      <c r="G187">
        <v>2023</v>
      </c>
      <c r="H187" t="s">
        <v>41</v>
      </c>
    </row>
    <row r="188" spans="1:8">
      <c r="A188" t="s">
        <v>17</v>
      </c>
      <c r="B188" s="8" t="s">
        <v>81</v>
      </c>
      <c r="C188" s="9" t="s">
        <v>48</v>
      </c>
      <c r="D188" t="s">
        <v>11</v>
      </c>
      <c r="E188" s="2">
        <v>750000000</v>
      </c>
      <c r="F188" t="s">
        <v>43</v>
      </c>
      <c r="G188">
        <v>2023</v>
      </c>
      <c r="H188" t="s">
        <v>44</v>
      </c>
    </row>
    <row r="189" spans="1:8">
      <c r="A189" t="s">
        <v>17</v>
      </c>
      <c r="B189" s="8" t="s">
        <v>63</v>
      </c>
      <c r="C189" s="9" t="s">
        <v>49</v>
      </c>
      <c r="D189" t="s">
        <v>18</v>
      </c>
      <c r="E189" s="2">
        <v>700000000</v>
      </c>
      <c r="F189" t="s">
        <v>46</v>
      </c>
      <c r="G189">
        <v>2022</v>
      </c>
      <c r="H189" t="s">
        <v>44</v>
      </c>
    </row>
    <row r="190" spans="1:8">
      <c r="A190" t="s">
        <v>17</v>
      </c>
      <c r="B190" s="8" t="s">
        <v>64</v>
      </c>
      <c r="C190" s="9" t="s">
        <v>57</v>
      </c>
      <c r="D190" t="s">
        <v>16</v>
      </c>
      <c r="E190" s="2">
        <v>650000000</v>
      </c>
      <c r="F190" t="s">
        <v>36</v>
      </c>
      <c r="G190">
        <v>2022</v>
      </c>
      <c r="H190" t="s">
        <v>41</v>
      </c>
    </row>
    <row r="191" spans="1:8">
      <c r="A191" t="s">
        <v>17</v>
      </c>
      <c r="B191" s="8" t="s">
        <v>64</v>
      </c>
      <c r="C191" s="9" t="s">
        <v>58</v>
      </c>
      <c r="D191" t="s">
        <v>16</v>
      </c>
      <c r="E191" s="2">
        <v>600000000</v>
      </c>
      <c r="F191" t="s">
        <v>40</v>
      </c>
      <c r="G191">
        <v>2022</v>
      </c>
      <c r="H191" t="s">
        <v>41</v>
      </c>
    </row>
    <row r="192" spans="1:8">
      <c r="A192" t="s">
        <v>19</v>
      </c>
      <c r="B192" s="8" t="s">
        <v>66</v>
      </c>
      <c r="C192" s="9" t="s">
        <v>35</v>
      </c>
      <c r="D192" t="s">
        <v>11</v>
      </c>
      <c r="E192" s="2">
        <v>1000000000</v>
      </c>
      <c r="F192" t="s">
        <v>43</v>
      </c>
      <c r="G192">
        <v>2023</v>
      </c>
      <c r="H192" t="s">
        <v>41</v>
      </c>
    </row>
    <row r="193" spans="1:8">
      <c r="A193" t="s">
        <v>19</v>
      </c>
      <c r="B193" s="8" t="s">
        <v>67</v>
      </c>
      <c r="C193" s="9" t="s">
        <v>9</v>
      </c>
      <c r="D193" t="s">
        <v>13</v>
      </c>
      <c r="E193" s="2">
        <v>950000000</v>
      </c>
      <c r="F193" t="s">
        <v>46</v>
      </c>
      <c r="G193">
        <v>2023</v>
      </c>
      <c r="H193" t="s">
        <v>41</v>
      </c>
    </row>
    <row r="194" spans="1:8">
      <c r="A194" t="s">
        <v>19</v>
      </c>
      <c r="B194" s="8" t="s">
        <v>66</v>
      </c>
      <c r="C194" s="9" t="s">
        <v>47</v>
      </c>
      <c r="D194" t="s">
        <v>11</v>
      </c>
      <c r="E194" s="2">
        <v>900000000</v>
      </c>
      <c r="F194" t="s">
        <v>36</v>
      </c>
      <c r="G194">
        <v>2022</v>
      </c>
      <c r="H194" t="s">
        <v>37</v>
      </c>
    </row>
    <row r="195" spans="1:8">
      <c r="A195" t="s">
        <v>19</v>
      </c>
      <c r="B195" s="8" t="s">
        <v>66</v>
      </c>
      <c r="C195" s="9" t="s">
        <v>51</v>
      </c>
      <c r="D195" t="s">
        <v>11</v>
      </c>
      <c r="E195" s="2">
        <v>850000000</v>
      </c>
      <c r="F195" t="s">
        <v>40</v>
      </c>
      <c r="G195">
        <v>2023</v>
      </c>
      <c r="H195" t="s">
        <v>37</v>
      </c>
    </row>
    <row r="196" spans="1:8">
      <c r="A196" t="s">
        <v>19</v>
      </c>
      <c r="B196" s="8" t="s">
        <v>66</v>
      </c>
      <c r="C196" s="9" t="s">
        <v>53</v>
      </c>
      <c r="D196" t="s">
        <v>11</v>
      </c>
      <c r="E196" s="2">
        <v>800000000</v>
      </c>
      <c r="F196" t="s">
        <v>43</v>
      </c>
      <c r="G196">
        <v>2023</v>
      </c>
      <c r="H196" t="s">
        <v>37</v>
      </c>
    </row>
    <row r="197" spans="1:8">
      <c r="A197" t="s">
        <v>19</v>
      </c>
      <c r="B197" s="8" t="s">
        <v>68</v>
      </c>
      <c r="C197" s="9" t="s">
        <v>50</v>
      </c>
      <c r="D197" t="s">
        <v>13</v>
      </c>
      <c r="E197" s="2">
        <v>750000000</v>
      </c>
      <c r="F197" t="s">
        <v>46</v>
      </c>
      <c r="G197">
        <v>2022</v>
      </c>
      <c r="H197" t="s">
        <v>44</v>
      </c>
    </row>
    <row r="198" spans="1:8">
      <c r="A198" t="s">
        <v>19</v>
      </c>
      <c r="B198" s="8" t="s">
        <v>69</v>
      </c>
      <c r="C198" s="9" t="s">
        <v>48</v>
      </c>
      <c r="D198" t="s">
        <v>11</v>
      </c>
      <c r="E198" s="2">
        <v>700000000</v>
      </c>
      <c r="F198" t="s">
        <v>36</v>
      </c>
      <c r="G198">
        <v>2022</v>
      </c>
      <c r="H198" t="s">
        <v>37</v>
      </c>
    </row>
    <row r="199" spans="1:8">
      <c r="A199" t="s">
        <v>19</v>
      </c>
      <c r="B199" s="8" t="s">
        <v>82</v>
      </c>
      <c r="C199" s="9" t="s">
        <v>49</v>
      </c>
      <c r="D199" t="s">
        <v>18</v>
      </c>
      <c r="E199" s="2">
        <v>650000000</v>
      </c>
      <c r="F199" t="s">
        <v>40</v>
      </c>
      <c r="G199">
        <v>2022</v>
      </c>
      <c r="H199" t="s">
        <v>41</v>
      </c>
    </row>
    <row r="200" spans="1:8">
      <c r="A200" t="s">
        <v>19</v>
      </c>
      <c r="B200" s="8" t="s">
        <v>66</v>
      </c>
      <c r="C200" s="9" t="s">
        <v>57</v>
      </c>
      <c r="D200" t="s">
        <v>16</v>
      </c>
      <c r="E200" s="2">
        <v>600000000</v>
      </c>
      <c r="F200" t="s">
        <v>43</v>
      </c>
      <c r="G200">
        <v>2023</v>
      </c>
      <c r="H200" t="s">
        <v>37</v>
      </c>
    </row>
    <row r="201" spans="1:8">
      <c r="A201" t="s">
        <v>19</v>
      </c>
      <c r="B201" s="8" t="s">
        <v>69</v>
      </c>
      <c r="C201" s="9" t="s">
        <v>58</v>
      </c>
      <c r="D201" t="s">
        <v>16</v>
      </c>
      <c r="E201" s="2">
        <v>550000000</v>
      </c>
      <c r="F201" t="s">
        <v>46</v>
      </c>
      <c r="G201">
        <v>2023</v>
      </c>
      <c r="H201" t="s">
        <v>41</v>
      </c>
    </row>
  </sheetData>
  <sheetProtection algorithmName="SHA-512" hashValue="4GpD7RFAVT+dc6+aXI0k9s1NzWFgTnEAhuTHORtAwkcMKlUlGtrQnlVicfa0D8pgnxL7G6SY4XmdKpXqjCk4gw==" saltValue="oSlHBg584pazG2mSNeY0zg==" spinCount="100000" sheet="1" objects="1" scenarios="1"/>
  <mergeCells count="1">
    <mergeCell ref="I1:I4"/>
  </mergeCells>
  <hyperlinks>
    <hyperlink ref="I1:I4" location="Home" display="Back to Dashboard" xr:uid="{D05104A0-44EC-499C-A560-DABF8FE18F81}"/>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94035-769D-461F-AED7-1DF4DB17F4C3}">
  <dimension ref="A2:J20"/>
  <sheetViews>
    <sheetView workbookViewId="0">
      <selection activeCell="H2" activeCellId="1" sqref="A1 H2:J5"/>
    </sheetView>
  </sheetViews>
  <sheetFormatPr defaultRowHeight="15"/>
  <cols>
    <col min="1" max="1" width="16" bestFit="1" customWidth="1"/>
    <col min="2" max="2" width="16.7109375" bestFit="1" customWidth="1"/>
    <col min="3" max="3" width="17.28515625" bestFit="1" customWidth="1"/>
  </cols>
  <sheetData>
    <row r="2" spans="1:10">
      <c r="H2" s="45" t="s">
        <v>33</v>
      </c>
      <c r="I2" s="46"/>
      <c r="J2" s="51"/>
    </row>
    <row r="3" spans="1:10">
      <c r="A3" s="20" t="s">
        <v>30</v>
      </c>
      <c r="B3" s="20" t="s">
        <v>32</v>
      </c>
      <c r="C3" t="s">
        <v>83</v>
      </c>
      <c r="H3" s="49"/>
      <c r="I3" s="50"/>
      <c r="J3" s="52"/>
    </row>
    <row r="4" spans="1:10">
      <c r="A4" t="s">
        <v>36</v>
      </c>
      <c r="B4" t="s">
        <v>44</v>
      </c>
      <c r="C4" s="44">
        <v>5300000000</v>
      </c>
      <c r="H4" s="49"/>
      <c r="I4" s="50"/>
      <c r="J4" s="52"/>
    </row>
    <row r="5" spans="1:10">
      <c r="B5" t="s">
        <v>41</v>
      </c>
      <c r="C5" s="44">
        <v>12900000000</v>
      </c>
      <c r="H5" s="47"/>
      <c r="I5" s="48"/>
      <c r="J5" s="53"/>
    </row>
    <row r="6" spans="1:10">
      <c r="B6" t="s">
        <v>37</v>
      </c>
      <c r="C6" s="44">
        <v>27000000000</v>
      </c>
    </row>
    <row r="7" spans="1:10">
      <c r="A7" t="s">
        <v>84</v>
      </c>
      <c r="C7" s="44">
        <v>45200000000</v>
      </c>
    </row>
    <row r="8" spans="1:10">
      <c r="A8" t="s">
        <v>40</v>
      </c>
      <c r="B8" t="s">
        <v>44</v>
      </c>
      <c r="C8" s="44">
        <v>10700000000</v>
      </c>
    </row>
    <row r="9" spans="1:10">
      <c r="B9" t="s">
        <v>41</v>
      </c>
      <c r="C9" s="44">
        <v>25100000000</v>
      </c>
    </row>
    <row r="10" spans="1:10">
      <c r="B10" t="s">
        <v>37</v>
      </c>
      <c r="C10" s="44">
        <v>6000000000</v>
      </c>
    </row>
    <row r="11" spans="1:10">
      <c r="A11" t="s">
        <v>85</v>
      </c>
      <c r="C11" s="44">
        <v>41800000000</v>
      </c>
    </row>
    <row r="12" spans="1:10">
      <c r="A12" t="s">
        <v>43</v>
      </c>
      <c r="B12" t="s">
        <v>44</v>
      </c>
      <c r="C12" s="44">
        <v>7300000000</v>
      </c>
    </row>
    <row r="13" spans="1:10">
      <c r="B13" t="s">
        <v>41</v>
      </c>
      <c r="C13" s="44">
        <v>11900000000</v>
      </c>
    </row>
    <row r="14" spans="1:10">
      <c r="B14" t="s">
        <v>37</v>
      </c>
      <c r="C14" s="44">
        <v>26000000000</v>
      </c>
    </row>
    <row r="15" spans="1:10">
      <c r="A15" t="s">
        <v>86</v>
      </c>
      <c r="C15" s="44">
        <v>45200000000</v>
      </c>
    </row>
    <row r="16" spans="1:10">
      <c r="A16" t="s">
        <v>46</v>
      </c>
      <c r="B16" t="s">
        <v>44</v>
      </c>
      <c r="C16" s="44">
        <v>13000000000</v>
      </c>
    </row>
    <row r="17" spans="1:3">
      <c r="B17" t="s">
        <v>41</v>
      </c>
      <c r="C17" s="44">
        <v>23000000000</v>
      </c>
    </row>
    <row r="18" spans="1:3">
      <c r="B18" t="s">
        <v>37</v>
      </c>
      <c r="C18" s="44">
        <v>5800000000</v>
      </c>
    </row>
    <row r="19" spans="1:3">
      <c r="A19" t="s">
        <v>87</v>
      </c>
      <c r="C19" s="44">
        <v>41800000000</v>
      </c>
    </row>
    <row r="20" spans="1:3">
      <c r="A20" t="s">
        <v>88</v>
      </c>
      <c r="C20" s="44">
        <v>174000000000</v>
      </c>
    </row>
  </sheetData>
  <sheetProtection algorithmName="SHA-512" hashValue="mMj04y4l/ohb/e+tKBeJPf94PXMpMkjB4U7vT862YwARnrn0QQgLrx+DtqxcssBtk+nmEp1l3xJNjDVCfhFvOA==" saltValue="gPYC+6+00SjH57BVZMkQyg==" spinCount="100000" sheet="1" objects="1" scenarios="1"/>
  <mergeCells count="1">
    <mergeCell ref="H2:J5"/>
  </mergeCells>
  <hyperlinks>
    <hyperlink ref="H2:H5" location="Home" display="Back to Dashboard" xr:uid="{3DDA34E7-77C9-4AD6-8992-6949812DEEFB}"/>
  </hyperlinks>
  <pageMargins left="0.7" right="0.7" top="0.75" bottom="0.75" header="0.3" footer="0.3"/>
  <drawing r:id="rId2"/>
  <legacy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5C50-F327-4FFF-BD96-DEF4847EEA43}">
  <dimension ref="A1"/>
  <sheetViews>
    <sheetView tabSelected="1" workbookViewId="0">
      <selection activeCell="J38" sqref="J38"/>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2024-08-20T14:03:01Z</dcterms:created>
  <dcterms:modified xsi:type="dcterms:W3CDTF">2024-09-07T08:44:53Z</dcterms:modified>
  <cp:category/>
  <cp:contentStatus/>
</cp:coreProperties>
</file>