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tabRatio="742"/>
  </bookViews>
  <sheets>
    <sheet name="Tabelas" sheetId="2" r:id="rId1"/>
    <sheet name="Config" sheetId="3" r:id="rId2"/>
    <sheet name="Relatório" sheetId="16" r:id="rId3"/>
    <sheet name="Janeiro" sheetId="1" r:id="rId4"/>
    <sheet name="Fevereiro" sheetId="5" r:id="rId5"/>
    <sheet name="Março" sheetId="6" r:id="rId6"/>
    <sheet name="Abril" sheetId="7" r:id="rId7"/>
    <sheet name="Maio" sheetId="8" r:id="rId8"/>
    <sheet name="Junho" sheetId="9" r:id="rId9"/>
    <sheet name="Julho" sheetId="10" r:id="rId10"/>
    <sheet name="Agosto" sheetId="11" r:id="rId11"/>
    <sheet name="Setembro" sheetId="12" r:id="rId12"/>
    <sheet name="Outubro" sheetId="13" r:id="rId13"/>
    <sheet name="Novembro" sheetId="14" r:id="rId14"/>
    <sheet name="Dezembro" sheetId="15" r:id="rId15"/>
    <sheet name="Sobre" sheetId="4" r:id="rId16"/>
  </sheets>
  <definedNames>
    <definedName name="CARENCIA">Config!$D$5</definedName>
    <definedName name="JORNADA">Config!$D$7</definedName>
    <definedName name="JORNADA_PERIODO_1">Config!$D$22</definedName>
    <definedName name="JORNADA_PERIODO_2">Config!$D$23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5" l="1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F20" i="3"/>
  <c r="G20" i="3" s="1"/>
  <c r="T39" i="15" l="1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E6" i="15"/>
  <c r="D6" i="15"/>
  <c r="O1" i="15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L19" i="14"/>
  <c r="T18" i="14"/>
  <c r="T17" i="14"/>
  <c r="T16" i="14"/>
  <c r="T15" i="14"/>
  <c r="T14" i="14"/>
  <c r="T13" i="14"/>
  <c r="T12" i="14"/>
  <c r="T11" i="14"/>
  <c r="T10" i="14"/>
  <c r="T9" i="14"/>
  <c r="E6" i="14"/>
  <c r="D6" i="14"/>
  <c r="O1" i="14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E6" i="13"/>
  <c r="D6" i="13"/>
  <c r="O1" i="13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E6" i="12"/>
  <c r="D6" i="12"/>
  <c r="O1" i="12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E6" i="11"/>
  <c r="D6" i="11"/>
  <c r="O1" i="11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E6" i="10"/>
  <c r="D6" i="10"/>
  <c r="O1" i="10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E6" i="9"/>
  <c r="D6" i="9"/>
  <c r="F6" i="9" s="1"/>
  <c r="B9" i="9" s="1"/>
  <c r="O1" i="9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E6" i="8"/>
  <c r="D6" i="8"/>
  <c r="O1" i="8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E6" i="7"/>
  <c r="D6" i="7"/>
  <c r="O1" i="7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E6" i="6"/>
  <c r="D6" i="6"/>
  <c r="O1" i="6"/>
  <c r="E6" i="5"/>
  <c r="D6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O1" i="5"/>
  <c r="F6" i="6" l="1"/>
  <c r="B9" i="6" s="1"/>
  <c r="F6" i="7"/>
  <c r="B9" i="7" s="1"/>
  <c r="F6" i="8"/>
  <c r="B9" i="8" s="1"/>
  <c r="B10" i="8" s="1"/>
  <c r="L16" i="15"/>
  <c r="L32" i="15"/>
  <c r="F6" i="11"/>
  <c r="B9" i="11" s="1"/>
  <c r="C9" i="11" s="1"/>
  <c r="F6" i="12"/>
  <c r="B9" i="12" s="1"/>
  <c r="C9" i="12" s="1"/>
  <c r="F6" i="15"/>
  <c r="B9" i="15" s="1"/>
  <c r="L39" i="15"/>
  <c r="L28" i="10"/>
  <c r="L33" i="12"/>
  <c r="L18" i="14"/>
  <c r="L33" i="14"/>
  <c r="N11" i="15"/>
  <c r="S11" i="15" s="1"/>
  <c r="N27" i="15"/>
  <c r="R27" i="15" s="1"/>
  <c r="N18" i="15"/>
  <c r="P18" i="15" s="1"/>
  <c r="N22" i="15"/>
  <c r="P22" i="15" s="1"/>
  <c r="N34" i="15"/>
  <c r="S34" i="15" s="1"/>
  <c r="N38" i="15"/>
  <c r="P38" i="15" s="1"/>
  <c r="N9" i="15"/>
  <c r="R9" i="15" s="1"/>
  <c r="N13" i="15"/>
  <c r="R13" i="15" s="1"/>
  <c r="N25" i="15"/>
  <c r="S25" i="15" s="1"/>
  <c r="N29" i="15"/>
  <c r="P29" i="15" s="1"/>
  <c r="N21" i="14"/>
  <c r="P21" i="14" s="1"/>
  <c r="L25" i="14"/>
  <c r="N33" i="14"/>
  <c r="P33" i="14" s="1"/>
  <c r="N38" i="14"/>
  <c r="P38" i="14" s="1"/>
  <c r="L12" i="7"/>
  <c r="L28" i="7"/>
  <c r="L24" i="8"/>
  <c r="N30" i="11"/>
  <c r="R30" i="11" s="1"/>
  <c r="L18" i="12"/>
  <c r="L26" i="12"/>
  <c r="L30" i="12"/>
  <c r="N35" i="12"/>
  <c r="R35" i="12" s="1"/>
  <c r="F6" i="13"/>
  <c r="B9" i="13" s="1"/>
  <c r="B10" i="13" s="1"/>
  <c r="L10" i="13"/>
  <c r="L14" i="13"/>
  <c r="L19" i="13"/>
  <c r="N30" i="13"/>
  <c r="R30" i="13" s="1"/>
  <c r="L31" i="13"/>
  <c r="N22" i="14"/>
  <c r="S22" i="14" s="1"/>
  <c r="N31" i="14"/>
  <c r="R31" i="14" s="1"/>
  <c r="L35" i="14"/>
  <c r="N17" i="15"/>
  <c r="P17" i="15" s="1"/>
  <c r="N21" i="15"/>
  <c r="R21" i="15" s="1"/>
  <c r="N26" i="15"/>
  <c r="P26" i="15" s="1"/>
  <c r="N30" i="15"/>
  <c r="P30" i="15" s="1"/>
  <c r="N35" i="15"/>
  <c r="P35" i="15" s="1"/>
  <c r="N39" i="15"/>
  <c r="R39" i="15" s="1"/>
  <c r="L23" i="9"/>
  <c r="L31" i="9"/>
  <c r="F6" i="10"/>
  <c r="B9" i="10" s="1"/>
  <c r="C9" i="10" s="1"/>
  <c r="M9" i="10" s="1"/>
  <c r="L11" i="10"/>
  <c r="L15" i="10"/>
  <c r="N26" i="10"/>
  <c r="R26" i="10" s="1"/>
  <c r="L27" i="10"/>
  <c r="N35" i="10"/>
  <c r="P35" i="10" s="1"/>
  <c r="L36" i="10"/>
  <c r="N15" i="11"/>
  <c r="S15" i="11" s="1"/>
  <c r="L20" i="11"/>
  <c r="L11" i="12"/>
  <c r="L19" i="12"/>
  <c r="L27" i="12"/>
  <c r="L31" i="12"/>
  <c r="N36" i="12"/>
  <c r="S36" i="12" s="1"/>
  <c r="L37" i="12"/>
  <c r="N12" i="13"/>
  <c r="P12" i="13" s="1"/>
  <c r="L16" i="13"/>
  <c r="L20" i="13"/>
  <c r="L28" i="13"/>
  <c r="L32" i="13"/>
  <c r="L9" i="14"/>
  <c r="N12" i="14"/>
  <c r="P12" i="14" s="1"/>
  <c r="L17" i="14"/>
  <c r="N24" i="14"/>
  <c r="S24" i="14" s="1"/>
  <c r="N28" i="14"/>
  <c r="S28" i="14" s="1"/>
  <c r="C9" i="15"/>
  <c r="M9" i="15" s="1"/>
  <c r="N10" i="15"/>
  <c r="P10" i="15" s="1"/>
  <c r="N14" i="15"/>
  <c r="P14" i="15" s="1"/>
  <c r="N19" i="15"/>
  <c r="P19" i="15" s="1"/>
  <c r="L24" i="15"/>
  <c r="N33" i="15"/>
  <c r="P33" i="15" s="1"/>
  <c r="N37" i="15"/>
  <c r="R37" i="15" s="1"/>
  <c r="N35" i="13"/>
  <c r="S35" i="13" s="1"/>
  <c r="N15" i="14"/>
  <c r="R15" i="14" s="1"/>
  <c r="L30" i="14"/>
  <c r="L11" i="15"/>
  <c r="L19" i="15"/>
  <c r="L27" i="15"/>
  <c r="L35" i="15"/>
  <c r="L21" i="14"/>
  <c r="L29" i="14"/>
  <c r="L10" i="15"/>
  <c r="L18" i="15"/>
  <c r="L26" i="15"/>
  <c r="L34" i="15"/>
  <c r="L13" i="14"/>
  <c r="L14" i="14"/>
  <c r="N17" i="14"/>
  <c r="P17" i="14" s="1"/>
  <c r="N23" i="14"/>
  <c r="R23" i="14" s="1"/>
  <c r="L31" i="14"/>
  <c r="L34" i="14"/>
  <c r="N37" i="14"/>
  <c r="S37" i="14" s="1"/>
  <c r="L12" i="15"/>
  <c r="L14" i="15"/>
  <c r="L15" i="15"/>
  <c r="N16" i="15"/>
  <c r="S16" i="15" s="1"/>
  <c r="L20" i="15"/>
  <c r="L22" i="15"/>
  <c r="L23" i="15"/>
  <c r="N24" i="15"/>
  <c r="R24" i="15" s="1"/>
  <c r="L28" i="15"/>
  <c r="L30" i="15"/>
  <c r="L31" i="15"/>
  <c r="N32" i="15"/>
  <c r="R32" i="15" s="1"/>
  <c r="L36" i="15"/>
  <c r="L38" i="15"/>
  <c r="S9" i="15"/>
  <c r="B10" i="15"/>
  <c r="N15" i="15"/>
  <c r="N23" i="15"/>
  <c r="N31" i="15"/>
  <c r="R34" i="15"/>
  <c r="R11" i="15"/>
  <c r="N12" i="15"/>
  <c r="S13" i="15"/>
  <c r="N20" i="15"/>
  <c r="S21" i="15"/>
  <c r="N28" i="15"/>
  <c r="P39" i="15"/>
  <c r="R25" i="15"/>
  <c r="N36" i="15"/>
  <c r="L9" i="15"/>
  <c r="L13" i="15"/>
  <c r="L17" i="15"/>
  <c r="L21" i="15"/>
  <c r="L25" i="15"/>
  <c r="L29" i="15"/>
  <c r="L33" i="15"/>
  <c r="L37" i="15"/>
  <c r="L37" i="14"/>
  <c r="N11" i="13"/>
  <c r="S11" i="13" s="1"/>
  <c r="N15" i="13"/>
  <c r="P15" i="13" s="1"/>
  <c r="N24" i="13"/>
  <c r="P24" i="13" s="1"/>
  <c r="L36" i="13"/>
  <c r="N9" i="14"/>
  <c r="P9" i="14" s="1"/>
  <c r="L11" i="14"/>
  <c r="N20" i="14"/>
  <c r="R20" i="14" s="1"/>
  <c r="L22" i="14"/>
  <c r="L26" i="14"/>
  <c r="N29" i="14"/>
  <c r="P29" i="14" s="1"/>
  <c r="N30" i="14"/>
  <c r="R30" i="14" s="1"/>
  <c r="N32" i="14"/>
  <c r="S32" i="14" s="1"/>
  <c r="N34" i="14"/>
  <c r="S34" i="14" s="1"/>
  <c r="L39" i="14"/>
  <c r="L17" i="12"/>
  <c r="L25" i="12"/>
  <c r="L38" i="12"/>
  <c r="N9" i="13"/>
  <c r="S9" i="13" s="1"/>
  <c r="N13" i="13"/>
  <c r="S13" i="13" s="1"/>
  <c r="L22" i="13"/>
  <c r="L23" i="13"/>
  <c r="L26" i="13"/>
  <c r="L27" i="13"/>
  <c r="L39" i="13"/>
  <c r="L10" i="14"/>
  <c r="N13" i="14"/>
  <c r="P13" i="14" s="1"/>
  <c r="N14" i="14"/>
  <c r="S14" i="14" s="1"/>
  <c r="L15" i="14"/>
  <c r="N16" i="14"/>
  <c r="P16" i="14" s="1"/>
  <c r="L23" i="14"/>
  <c r="N25" i="14"/>
  <c r="P25" i="14" s="1"/>
  <c r="L27" i="14"/>
  <c r="N36" i="14"/>
  <c r="R36" i="14" s="1"/>
  <c r="L38" i="14"/>
  <c r="P14" i="14"/>
  <c r="P22" i="14"/>
  <c r="F6" i="14"/>
  <c r="B9" i="14" s="1"/>
  <c r="N11" i="14"/>
  <c r="S12" i="14"/>
  <c r="N19" i="14"/>
  <c r="N27" i="14"/>
  <c r="N35" i="14"/>
  <c r="N10" i="14"/>
  <c r="N18" i="14"/>
  <c r="N26" i="14"/>
  <c r="R13" i="14"/>
  <c r="P15" i="14"/>
  <c r="S21" i="14"/>
  <c r="L12" i="14"/>
  <c r="L16" i="14"/>
  <c r="L20" i="14"/>
  <c r="L24" i="14"/>
  <c r="L28" i="14"/>
  <c r="L32" i="14"/>
  <c r="L36" i="14"/>
  <c r="N39" i="14"/>
  <c r="L22" i="11"/>
  <c r="L23" i="11"/>
  <c r="L26" i="11"/>
  <c r="L27" i="11"/>
  <c r="L39" i="11"/>
  <c r="N10" i="12"/>
  <c r="S10" i="12" s="1"/>
  <c r="L39" i="12"/>
  <c r="L15" i="13"/>
  <c r="N20" i="13"/>
  <c r="P20" i="13" s="1"/>
  <c r="N21" i="13"/>
  <c r="R21" i="13" s="1"/>
  <c r="N23" i="13"/>
  <c r="R23" i="13" s="1"/>
  <c r="L30" i="13"/>
  <c r="N32" i="13"/>
  <c r="P32" i="13" s="1"/>
  <c r="L34" i="13"/>
  <c r="L35" i="13"/>
  <c r="N39" i="13"/>
  <c r="R39" i="13" s="1"/>
  <c r="L35" i="8"/>
  <c r="N12" i="9"/>
  <c r="P12" i="9" s="1"/>
  <c r="N16" i="9"/>
  <c r="P16" i="9" s="1"/>
  <c r="L20" i="9"/>
  <c r="N28" i="9"/>
  <c r="P28" i="9" s="1"/>
  <c r="N36" i="9"/>
  <c r="R36" i="9" s="1"/>
  <c r="N12" i="10"/>
  <c r="P12" i="10" s="1"/>
  <c r="N16" i="10"/>
  <c r="P16" i="10" s="1"/>
  <c r="N13" i="11"/>
  <c r="S13" i="11" s="1"/>
  <c r="N9" i="12"/>
  <c r="P9" i="12" s="1"/>
  <c r="L13" i="12"/>
  <c r="L21" i="12"/>
  <c r="N29" i="12"/>
  <c r="P29" i="12" s="1"/>
  <c r="N33" i="12"/>
  <c r="P33" i="12" s="1"/>
  <c r="N34" i="12"/>
  <c r="R34" i="12" s="1"/>
  <c r="N10" i="13"/>
  <c r="S10" i="13" s="1"/>
  <c r="L11" i="13"/>
  <c r="L12" i="13"/>
  <c r="N14" i="13"/>
  <c r="R14" i="13" s="1"/>
  <c r="N19" i="13"/>
  <c r="R19" i="13" s="1"/>
  <c r="N22" i="13"/>
  <c r="R22" i="13" s="1"/>
  <c r="L24" i="13"/>
  <c r="N28" i="13"/>
  <c r="P28" i="13" s="1"/>
  <c r="N29" i="13"/>
  <c r="R29" i="13" s="1"/>
  <c r="N31" i="13"/>
  <c r="R31" i="13" s="1"/>
  <c r="L38" i="13"/>
  <c r="N24" i="11"/>
  <c r="P24" i="11" s="1"/>
  <c r="L28" i="11"/>
  <c r="L32" i="11"/>
  <c r="L36" i="11"/>
  <c r="N12" i="12"/>
  <c r="P12" i="12" s="1"/>
  <c r="N16" i="12"/>
  <c r="P16" i="12" s="1"/>
  <c r="N20" i="12"/>
  <c r="S20" i="12" s="1"/>
  <c r="N24" i="12"/>
  <c r="S24" i="12" s="1"/>
  <c r="N16" i="13"/>
  <c r="P16" i="13" s="1"/>
  <c r="L18" i="13"/>
  <c r="N27" i="13"/>
  <c r="S27" i="13" s="1"/>
  <c r="N36" i="13"/>
  <c r="P36" i="13" s="1"/>
  <c r="N37" i="13"/>
  <c r="S37" i="13" s="1"/>
  <c r="P10" i="13"/>
  <c r="N18" i="13"/>
  <c r="N26" i="13"/>
  <c r="N34" i="13"/>
  <c r="M9" i="13"/>
  <c r="Q9" i="13" s="1"/>
  <c r="C9" i="13"/>
  <c r="N17" i="13"/>
  <c r="N25" i="13"/>
  <c r="N33" i="13"/>
  <c r="N38" i="13"/>
  <c r="L9" i="13"/>
  <c r="L13" i="13"/>
  <c r="L17" i="13"/>
  <c r="L21" i="13"/>
  <c r="L25" i="13"/>
  <c r="L29" i="13"/>
  <c r="L33" i="13"/>
  <c r="L37" i="13"/>
  <c r="N17" i="10"/>
  <c r="P17" i="10" s="1"/>
  <c r="N18" i="10"/>
  <c r="R18" i="10" s="1"/>
  <c r="L11" i="11"/>
  <c r="L14" i="11"/>
  <c r="L19" i="11"/>
  <c r="L31" i="11"/>
  <c r="N35" i="11"/>
  <c r="P35" i="11" s="1"/>
  <c r="L10" i="12"/>
  <c r="L14" i="12"/>
  <c r="N17" i="12"/>
  <c r="P17" i="12" s="1"/>
  <c r="N18" i="12"/>
  <c r="P18" i="12" s="1"/>
  <c r="L22" i="12"/>
  <c r="N25" i="12"/>
  <c r="P25" i="12" s="1"/>
  <c r="N26" i="12"/>
  <c r="P26" i="12" s="1"/>
  <c r="N28" i="12"/>
  <c r="P28" i="12" s="1"/>
  <c r="L35" i="12"/>
  <c r="N37" i="12"/>
  <c r="R37" i="12" s="1"/>
  <c r="N38" i="12"/>
  <c r="P38" i="12" s="1"/>
  <c r="L9" i="12"/>
  <c r="N11" i="12"/>
  <c r="S11" i="12" s="1"/>
  <c r="N19" i="12"/>
  <c r="R19" i="12" s="1"/>
  <c r="N27" i="12"/>
  <c r="R27" i="12" s="1"/>
  <c r="L29" i="12"/>
  <c r="N39" i="12"/>
  <c r="P39" i="12" s="1"/>
  <c r="N12" i="11"/>
  <c r="P12" i="11" s="1"/>
  <c r="L16" i="11"/>
  <c r="N13" i="12"/>
  <c r="P13" i="12" s="1"/>
  <c r="L15" i="12"/>
  <c r="N21" i="12"/>
  <c r="P21" i="12" s="1"/>
  <c r="L23" i="12"/>
  <c r="N32" i="12"/>
  <c r="P32" i="12" s="1"/>
  <c r="L34" i="12"/>
  <c r="N15" i="12"/>
  <c r="N23" i="12"/>
  <c r="N31" i="12"/>
  <c r="N14" i="12"/>
  <c r="N22" i="12"/>
  <c r="N30" i="12"/>
  <c r="L12" i="12"/>
  <c r="L16" i="12"/>
  <c r="L20" i="12"/>
  <c r="L24" i="12"/>
  <c r="L28" i="12"/>
  <c r="L32" i="12"/>
  <c r="L36" i="12"/>
  <c r="L19" i="9"/>
  <c r="L32" i="9"/>
  <c r="L39" i="9"/>
  <c r="L20" i="10"/>
  <c r="L30" i="10"/>
  <c r="L31" i="10"/>
  <c r="N38" i="10"/>
  <c r="P38" i="10" s="1"/>
  <c r="L39" i="10"/>
  <c r="N11" i="11"/>
  <c r="R11" i="11" s="1"/>
  <c r="L15" i="11"/>
  <c r="N20" i="11"/>
  <c r="P20" i="11" s="1"/>
  <c r="N21" i="11"/>
  <c r="S21" i="11" s="1"/>
  <c r="N23" i="11"/>
  <c r="P23" i="11" s="1"/>
  <c r="L30" i="11"/>
  <c r="N32" i="11"/>
  <c r="P32" i="11" s="1"/>
  <c r="L34" i="11"/>
  <c r="L35" i="11"/>
  <c r="N39" i="11"/>
  <c r="R39" i="11" s="1"/>
  <c r="L10" i="9"/>
  <c r="N14" i="9"/>
  <c r="R14" i="9" s="1"/>
  <c r="L22" i="9"/>
  <c r="L26" i="9"/>
  <c r="N30" i="9"/>
  <c r="R30" i="9" s="1"/>
  <c r="N10" i="10"/>
  <c r="R10" i="10" s="1"/>
  <c r="L14" i="10"/>
  <c r="L16" i="10"/>
  <c r="N19" i="10"/>
  <c r="R19" i="10" s="1"/>
  <c r="N23" i="10"/>
  <c r="R23" i="10" s="1"/>
  <c r="N28" i="10"/>
  <c r="P28" i="10" s="1"/>
  <c r="N33" i="10"/>
  <c r="R33" i="10" s="1"/>
  <c r="L10" i="11"/>
  <c r="L12" i="11"/>
  <c r="N14" i="11"/>
  <c r="R14" i="11" s="1"/>
  <c r="N19" i="11"/>
  <c r="R19" i="11" s="1"/>
  <c r="N22" i="11"/>
  <c r="R22" i="11" s="1"/>
  <c r="L24" i="11"/>
  <c r="N28" i="11"/>
  <c r="P28" i="11" s="1"/>
  <c r="N29" i="11"/>
  <c r="R29" i="11" s="1"/>
  <c r="N31" i="11"/>
  <c r="P31" i="11" s="1"/>
  <c r="N38" i="11"/>
  <c r="P38" i="11" s="1"/>
  <c r="L26" i="10"/>
  <c r="N32" i="10"/>
  <c r="P32" i="10" s="1"/>
  <c r="N16" i="11"/>
  <c r="P16" i="11" s="1"/>
  <c r="L18" i="11"/>
  <c r="N27" i="11"/>
  <c r="R27" i="11" s="1"/>
  <c r="N36" i="11"/>
  <c r="S36" i="11" s="1"/>
  <c r="N37" i="11"/>
  <c r="P37" i="11" s="1"/>
  <c r="B10" i="11"/>
  <c r="N10" i="11"/>
  <c r="N34" i="11"/>
  <c r="N18" i="11"/>
  <c r="N26" i="11"/>
  <c r="N9" i="11"/>
  <c r="N17" i="11"/>
  <c r="N25" i="11"/>
  <c r="N33" i="11"/>
  <c r="S14" i="11"/>
  <c r="L9" i="11"/>
  <c r="L13" i="11"/>
  <c r="L17" i="11"/>
  <c r="L21" i="11"/>
  <c r="L25" i="11"/>
  <c r="L29" i="11"/>
  <c r="L33" i="11"/>
  <c r="L37" i="11"/>
  <c r="L38" i="11"/>
  <c r="L12" i="10"/>
  <c r="L32" i="10"/>
  <c r="L28" i="6"/>
  <c r="L16" i="7"/>
  <c r="L32" i="7"/>
  <c r="L37" i="7"/>
  <c r="N12" i="8"/>
  <c r="S12" i="8" s="1"/>
  <c r="L16" i="8"/>
  <c r="N20" i="8"/>
  <c r="P20" i="8" s="1"/>
  <c r="N32" i="8"/>
  <c r="S32" i="8" s="1"/>
  <c r="L36" i="8"/>
  <c r="N13" i="9"/>
  <c r="R13" i="9" s="1"/>
  <c r="L24" i="9"/>
  <c r="N27" i="9"/>
  <c r="S27" i="9" s="1"/>
  <c r="N31" i="9"/>
  <c r="S31" i="9" s="1"/>
  <c r="N32" i="9"/>
  <c r="P32" i="9" s="1"/>
  <c r="N37" i="9"/>
  <c r="P37" i="9" s="1"/>
  <c r="N15" i="10"/>
  <c r="P15" i="10" s="1"/>
  <c r="L19" i="10"/>
  <c r="N24" i="10"/>
  <c r="P24" i="10" s="1"/>
  <c r="N25" i="10"/>
  <c r="R25" i="10" s="1"/>
  <c r="N27" i="10"/>
  <c r="R27" i="10" s="1"/>
  <c r="L34" i="10"/>
  <c r="L35" i="10"/>
  <c r="N39" i="10"/>
  <c r="P39" i="10" s="1"/>
  <c r="L11" i="7"/>
  <c r="L27" i="7"/>
  <c r="N14" i="8"/>
  <c r="S14" i="8" s="1"/>
  <c r="N18" i="8"/>
  <c r="R18" i="8" s="1"/>
  <c r="L23" i="8"/>
  <c r="L26" i="8"/>
  <c r="L27" i="8"/>
  <c r="L30" i="8"/>
  <c r="N11" i="9"/>
  <c r="S11" i="9" s="1"/>
  <c r="N15" i="9"/>
  <c r="R15" i="9" s="1"/>
  <c r="N19" i="9"/>
  <c r="P19" i="9" s="1"/>
  <c r="N20" i="9"/>
  <c r="P20" i="9" s="1"/>
  <c r="N29" i="9"/>
  <c r="R29" i="9" s="1"/>
  <c r="N35" i="9"/>
  <c r="R35" i="9" s="1"/>
  <c r="N39" i="9"/>
  <c r="R39" i="9" s="1"/>
  <c r="N9" i="10"/>
  <c r="S9" i="10" s="1"/>
  <c r="L10" i="10"/>
  <c r="N11" i="10"/>
  <c r="S11" i="10" s="1"/>
  <c r="L18" i="10"/>
  <c r="N20" i="10"/>
  <c r="P20" i="10" s="1"/>
  <c r="L22" i="10"/>
  <c r="L23" i="10"/>
  <c r="L24" i="10"/>
  <c r="N31" i="10"/>
  <c r="R31" i="10" s="1"/>
  <c r="N36" i="10"/>
  <c r="S36" i="10" s="1"/>
  <c r="N37" i="10"/>
  <c r="R37" i="10" s="1"/>
  <c r="B10" i="10"/>
  <c r="N14" i="10"/>
  <c r="N22" i="10"/>
  <c r="N30" i="10"/>
  <c r="S35" i="10"/>
  <c r="N13" i="10"/>
  <c r="N21" i="10"/>
  <c r="N29" i="10"/>
  <c r="L9" i="10"/>
  <c r="L13" i="10"/>
  <c r="L17" i="10"/>
  <c r="L21" i="10"/>
  <c r="L25" i="10"/>
  <c r="L29" i="10"/>
  <c r="L33" i="10"/>
  <c r="L37" i="10"/>
  <c r="N34" i="10"/>
  <c r="L38" i="10"/>
  <c r="L35" i="9"/>
  <c r="L36" i="9"/>
  <c r="L27" i="6"/>
  <c r="N31" i="6"/>
  <c r="P31" i="6" s="1"/>
  <c r="N39" i="6"/>
  <c r="S39" i="6" s="1"/>
  <c r="N21" i="7"/>
  <c r="R21" i="7" s="1"/>
  <c r="L31" i="7"/>
  <c r="L36" i="7"/>
  <c r="N11" i="8"/>
  <c r="S11" i="8" s="1"/>
  <c r="L15" i="8"/>
  <c r="N19" i="8"/>
  <c r="R19" i="8" s="1"/>
  <c r="N23" i="8"/>
  <c r="S23" i="8" s="1"/>
  <c r="N24" i="8"/>
  <c r="P24" i="8" s="1"/>
  <c r="N33" i="8"/>
  <c r="S33" i="8" s="1"/>
  <c r="N39" i="8"/>
  <c r="P39" i="8" s="1"/>
  <c r="N23" i="9"/>
  <c r="R23" i="9" s="1"/>
  <c r="N24" i="9"/>
  <c r="S24" i="9" s="1"/>
  <c r="L38" i="9"/>
  <c r="N10" i="9"/>
  <c r="R10" i="9" s="1"/>
  <c r="L11" i="9"/>
  <c r="L12" i="9"/>
  <c r="L15" i="9"/>
  <c r="L16" i="9"/>
  <c r="N26" i="9"/>
  <c r="P26" i="9" s="1"/>
  <c r="L27" i="9"/>
  <c r="L28" i="9"/>
  <c r="N17" i="6"/>
  <c r="S17" i="6" s="1"/>
  <c r="N22" i="6"/>
  <c r="S22" i="6" s="1"/>
  <c r="N25" i="6"/>
  <c r="S25" i="6" s="1"/>
  <c r="N15" i="7"/>
  <c r="S15" i="7" s="1"/>
  <c r="N19" i="7"/>
  <c r="P19" i="7" s="1"/>
  <c r="N23" i="7"/>
  <c r="P23" i="7" s="1"/>
  <c r="N9" i="8"/>
  <c r="S9" i="8" s="1"/>
  <c r="N17" i="8"/>
  <c r="R17" i="8" s="1"/>
  <c r="L28" i="8"/>
  <c r="N31" i="8"/>
  <c r="S31" i="8" s="1"/>
  <c r="N35" i="8"/>
  <c r="R35" i="8" s="1"/>
  <c r="N36" i="8"/>
  <c r="R36" i="8" s="1"/>
  <c r="N37" i="8"/>
  <c r="S37" i="8" s="1"/>
  <c r="L14" i="9"/>
  <c r="L18" i="9"/>
  <c r="L30" i="9"/>
  <c r="L34" i="9"/>
  <c r="N9" i="9"/>
  <c r="N22" i="9"/>
  <c r="N25" i="9"/>
  <c r="B10" i="9"/>
  <c r="M9" i="9"/>
  <c r="C9" i="9"/>
  <c r="N18" i="9"/>
  <c r="N21" i="9"/>
  <c r="N34" i="9"/>
  <c r="S12" i="9"/>
  <c r="N17" i="9"/>
  <c r="N33" i="9"/>
  <c r="N38" i="9"/>
  <c r="L9" i="9"/>
  <c r="L13" i="9"/>
  <c r="L17" i="9"/>
  <c r="L21" i="9"/>
  <c r="L25" i="9"/>
  <c r="L29" i="9"/>
  <c r="L33" i="9"/>
  <c r="L37" i="9"/>
  <c r="L11" i="6"/>
  <c r="L23" i="6"/>
  <c r="N20" i="7"/>
  <c r="P20" i="7" s="1"/>
  <c r="N24" i="7"/>
  <c r="P24" i="7" s="1"/>
  <c r="L33" i="7"/>
  <c r="L10" i="8"/>
  <c r="N27" i="8"/>
  <c r="R27" i="8" s="1"/>
  <c r="N28" i="8"/>
  <c r="P28" i="8" s="1"/>
  <c r="L38" i="8"/>
  <c r="L15" i="7"/>
  <c r="L11" i="8"/>
  <c r="L12" i="8"/>
  <c r="L19" i="8"/>
  <c r="L20" i="8"/>
  <c r="N30" i="8"/>
  <c r="R30" i="8" s="1"/>
  <c r="L31" i="8"/>
  <c r="L32" i="8"/>
  <c r="L39" i="8"/>
  <c r="L16" i="6"/>
  <c r="N20" i="6"/>
  <c r="P20" i="6" s="1"/>
  <c r="N34" i="6"/>
  <c r="S34" i="6" s="1"/>
  <c r="L38" i="6"/>
  <c r="L18" i="7"/>
  <c r="N22" i="7"/>
  <c r="R22" i="7" s="1"/>
  <c r="L29" i="7"/>
  <c r="N34" i="7"/>
  <c r="S34" i="7" s="1"/>
  <c r="N39" i="7"/>
  <c r="S39" i="7" s="1"/>
  <c r="L14" i="8"/>
  <c r="N15" i="8"/>
  <c r="P15" i="8" s="1"/>
  <c r="N16" i="8"/>
  <c r="P16" i="8" s="1"/>
  <c r="L18" i="8"/>
  <c r="L22" i="8"/>
  <c r="N25" i="8"/>
  <c r="S25" i="8" s="1"/>
  <c r="N34" i="8"/>
  <c r="S34" i="8" s="1"/>
  <c r="N10" i="8"/>
  <c r="N13" i="8"/>
  <c r="N26" i="8"/>
  <c r="N29" i="8"/>
  <c r="N22" i="8"/>
  <c r="N21" i="8"/>
  <c r="L9" i="8"/>
  <c r="L13" i="8"/>
  <c r="L17" i="8"/>
  <c r="L21" i="8"/>
  <c r="L25" i="8"/>
  <c r="L29" i="8"/>
  <c r="L33" i="8"/>
  <c r="L37" i="8"/>
  <c r="N38" i="8"/>
  <c r="L34" i="8"/>
  <c r="N16" i="7"/>
  <c r="S16" i="7" s="1"/>
  <c r="L21" i="7"/>
  <c r="L25" i="7"/>
  <c r="N31" i="7"/>
  <c r="P31" i="7" s="1"/>
  <c r="N32" i="7"/>
  <c r="P32" i="7" s="1"/>
  <c r="N33" i="7"/>
  <c r="S33" i="7" s="1"/>
  <c r="N38" i="7"/>
  <c r="S38" i="7" s="1"/>
  <c r="L12" i="6"/>
  <c r="L15" i="6"/>
  <c r="N19" i="6"/>
  <c r="P19" i="6" s="1"/>
  <c r="L24" i="6"/>
  <c r="N27" i="6"/>
  <c r="S27" i="6" s="1"/>
  <c r="N28" i="6"/>
  <c r="P28" i="6" s="1"/>
  <c r="L39" i="6"/>
  <c r="N11" i="7"/>
  <c r="R11" i="7" s="1"/>
  <c r="N12" i="7"/>
  <c r="P12" i="7" s="1"/>
  <c r="L14" i="7"/>
  <c r="N18" i="7"/>
  <c r="P18" i="7" s="1"/>
  <c r="L19" i="7"/>
  <c r="L20" i="7"/>
  <c r="L23" i="7"/>
  <c r="L24" i="7"/>
  <c r="N27" i="7"/>
  <c r="P27" i="7" s="1"/>
  <c r="N28" i="7"/>
  <c r="P28" i="7" s="1"/>
  <c r="L30" i="7"/>
  <c r="N36" i="7"/>
  <c r="P36" i="7" s="1"/>
  <c r="N37" i="7"/>
  <c r="P37" i="7" s="1"/>
  <c r="L39" i="7"/>
  <c r="L10" i="6"/>
  <c r="L14" i="6"/>
  <c r="N32" i="6"/>
  <c r="P32" i="6" s="1"/>
  <c r="L10" i="7"/>
  <c r="L22" i="7"/>
  <c r="L26" i="7"/>
  <c r="N29" i="7"/>
  <c r="S29" i="7" s="1"/>
  <c r="L35" i="7"/>
  <c r="N14" i="7"/>
  <c r="N17" i="7"/>
  <c r="N10" i="7"/>
  <c r="N13" i="7"/>
  <c r="N26" i="7"/>
  <c r="B10" i="7"/>
  <c r="M9" i="7"/>
  <c r="C9" i="7"/>
  <c r="N9" i="7"/>
  <c r="N25" i="7"/>
  <c r="L9" i="7"/>
  <c r="L13" i="7"/>
  <c r="L17" i="7"/>
  <c r="N35" i="7"/>
  <c r="L34" i="7"/>
  <c r="L38" i="7"/>
  <c r="L19" i="6"/>
  <c r="L20" i="6"/>
  <c r="L31" i="6"/>
  <c r="L32" i="6"/>
  <c r="L22" i="6"/>
  <c r="N23" i="6"/>
  <c r="S23" i="6" s="1"/>
  <c r="N24" i="6"/>
  <c r="P24" i="6" s="1"/>
  <c r="L26" i="6"/>
  <c r="N35" i="6"/>
  <c r="S35" i="6" s="1"/>
  <c r="N36" i="6"/>
  <c r="S36" i="6" s="1"/>
  <c r="N37" i="6"/>
  <c r="S37" i="6" s="1"/>
  <c r="N38" i="6"/>
  <c r="R38" i="6" s="1"/>
  <c r="N9" i="6"/>
  <c r="P9" i="6" s="1"/>
  <c r="N15" i="6"/>
  <c r="P15" i="6" s="1"/>
  <c r="N16" i="6"/>
  <c r="P16" i="6" s="1"/>
  <c r="L18" i="6"/>
  <c r="L30" i="6"/>
  <c r="N33" i="6"/>
  <c r="R33" i="6" s="1"/>
  <c r="L35" i="6"/>
  <c r="L36" i="6"/>
  <c r="N10" i="6"/>
  <c r="N13" i="6"/>
  <c r="N29" i="6"/>
  <c r="B10" i="6"/>
  <c r="C9" i="6"/>
  <c r="M9" i="6" s="1"/>
  <c r="N18" i="6"/>
  <c r="N21" i="6"/>
  <c r="N14" i="6"/>
  <c r="N30" i="6"/>
  <c r="L9" i="6"/>
  <c r="L13" i="6"/>
  <c r="L17" i="6"/>
  <c r="L21" i="6"/>
  <c r="L25" i="6"/>
  <c r="L29" i="6"/>
  <c r="L33" i="6"/>
  <c r="L37" i="6"/>
  <c r="L34" i="6"/>
  <c r="F6" i="5"/>
  <c r="B9" i="5" s="1"/>
  <c r="N24" i="5"/>
  <c r="R24" i="5" s="1"/>
  <c r="N28" i="5"/>
  <c r="S28" i="5" s="1"/>
  <c r="L32" i="5"/>
  <c r="N19" i="5"/>
  <c r="P19" i="5" s="1"/>
  <c r="N23" i="5"/>
  <c r="R23" i="5" s="1"/>
  <c r="N25" i="5"/>
  <c r="P25" i="5" s="1"/>
  <c r="L21" i="5"/>
  <c r="L10" i="5"/>
  <c r="L14" i="5"/>
  <c r="L22" i="5"/>
  <c r="L24" i="5"/>
  <c r="L25" i="5"/>
  <c r="N17" i="5"/>
  <c r="P17" i="5" s="1"/>
  <c r="L31" i="5"/>
  <c r="L35" i="5"/>
  <c r="N36" i="5"/>
  <c r="R36" i="5" s="1"/>
  <c r="N37" i="5"/>
  <c r="R37" i="5" s="1"/>
  <c r="L38" i="5"/>
  <c r="L16" i="5"/>
  <c r="L17" i="5"/>
  <c r="N9" i="5"/>
  <c r="L13" i="5"/>
  <c r="L20" i="5"/>
  <c r="N29" i="5"/>
  <c r="P29" i="5" s="1"/>
  <c r="L33" i="5"/>
  <c r="N35" i="5"/>
  <c r="R35" i="5" s="1"/>
  <c r="L36" i="5"/>
  <c r="L37" i="5"/>
  <c r="L12" i="5"/>
  <c r="L19" i="5"/>
  <c r="N20" i="5"/>
  <c r="P20" i="5" s="1"/>
  <c r="N21" i="5"/>
  <c r="P21" i="5" s="1"/>
  <c r="L23" i="5"/>
  <c r="L27" i="5"/>
  <c r="L30" i="5"/>
  <c r="L39" i="5"/>
  <c r="L9" i="5"/>
  <c r="L28" i="5"/>
  <c r="L29" i="5"/>
  <c r="L11" i="5"/>
  <c r="L15" i="5"/>
  <c r="N32" i="5"/>
  <c r="R32" i="5" s="1"/>
  <c r="N33" i="5"/>
  <c r="S33" i="5" s="1"/>
  <c r="N15" i="5"/>
  <c r="L18" i="5"/>
  <c r="N31" i="5"/>
  <c r="L34" i="5"/>
  <c r="B10" i="5"/>
  <c r="N27" i="5"/>
  <c r="L26" i="5"/>
  <c r="N10" i="5"/>
  <c r="N14" i="5"/>
  <c r="N22" i="5"/>
  <c r="N26" i="5"/>
  <c r="N30" i="5"/>
  <c r="N34" i="5"/>
  <c r="N38" i="5"/>
  <c r="N39" i="5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P24" i="14" l="1"/>
  <c r="P15" i="11"/>
  <c r="S35" i="9"/>
  <c r="P34" i="6"/>
  <c r="S35" i="11"/>
  <c r="P25" i="6"/>
  <c r="R12" i="12"/>
  <c r="P35" i="13"/>
  <c r="S22" i="15"/>
  <c r="S24" i="8"/>
  <c r="R23" i="11"/>
  <c r="P21" i="13"/>
  <c r="R17" i="15"/>
  <c r="S35" i="15"/>
  <c r="P11" i="11"/>
  <c r="C9" i="8"/>
  <c r="R37" i="9"/>
  <c r="R9" i="13"/>
  <c r="R28" i="10"/>
  <c r="R28" i="11"/>
  <c r="S11" i="11"/>
  <c r="B10" i="12"/>
  <c r="B11" i="12" s="1"/>
  <c r="S16" i="10"/>
  <c r="S23" i="11"/>
  <c r="P29" i="11"/>
  <c r="R38" i="15"/>
  <c r="M9" i="12"/>
  <c r="Q9" i="12" s="1"/>
  <c r="P27" i="15"/>
  <c r="M9" i="8"/>
  <c r="Q9" i="8" s="1"/>
  <c r="R28" i="9"/>
  <c r="P31" i="14"/>
  <c r="R29" i="15"/>
  <c r="S35" i="8"/>
  <c r="P11" i="8"/>
  <c r="P24" i="9"/>
  <c r="R35" i="10"/>
  <c r="M9" i="11"/>
  <c r="Q9" i="11" s="1"/>
  <c r="S34" i="12"/>
  <c r="S23" i="13"/>
  <c r="S15" i="14"/>
  <c r="R33" i="14"/>
  <c r="R12" i="14"/>
  <c r="R22" i="14"/>
  <c r="P25" i="15"/>
  <c r="S39" i="15"/>
  <c r="P34" i="15"/>
  <c r="P39" i="6"/>
  <c r="R9" i="8"/>
  <c r="P31" i="9"/>
  <c r="S15" i="9"/>
  <c r="P36" i="12"/>
  <c r="P21" i="15"/>
  <c r="P11" i="15"/>
  <c r="R11" i="8"/>
  <c r="R12" i="10"/>
  <c r="R36" i="12"/>
  <c r="P34" i="12"/>
  <c r="P37" i="13"/>
  <c r="S33" i="14"/>
  <c r="R34" i="7"/>
  <c r="S19" i="8"/>
  <c r="P20" i="12"/>
  <c r="P30" i="13"/>
  <c r="S12" i="13"/>
  <c r="S18" i="15"/>
  <c r="S28" i="6"/>
  <c r="P14" i="8"/>
  <c r="P36" i="9"/>
  <c r="S26" i="10"/>
  <c r="R15" i="11"/>
  <c r="S21" i="13"/>
  <c r="R35" i="13"/>
  <c r="P36" i="14"/>
  <c r="R24" i="14"/>
  <c r="R21" i="14"/>
  <c r="S17" i="15"/>
  <c r="P13" i="15"/>
  <c r="R35" i="15"/>
  <c r="R19" i="15"/>
  <c r="P26" i="10"/>
  <c r="S39" i="10"/>
  <c r="R12" i="13"/>
  <c r="S36" i="14"/>
  <c r="R16" i="14"/>
  <c r="S19" i="15"/>
  <c r="R22" i="15"/>
  <c r="Q9" i="15"/>
  <c r="R39" i="6"/>
  <c r="R11" i="13"/>
  <c r="Q9" i="9"/>
  <c r="Q9" i="7"/>
  <c r="R16" i="12"/>
  <c r="S29" i="15"/>
  <c r="S27" i="15"/>
  <c r="R10" i="15"/>
  <c r="R33" i="15"/>
  <c r="S38" i="15"/>
  <c r="P9" i="15"/>
  <c r="R30" i="15"/>
  <c r="S14" i="15"/>
  <c r="S30" i="15"/>
  <c r="R18" i="15"/>
  <c r="P16" i="15"/>
  <c r="S37" i="15"/>
  <c r="P23" i="14"/>
  <c r="P37" i="14"/>
  <c r="R28" i="14"/>
  <c r="S23" i="14"/>
  <c r="P28" i="14"/>
  <c r="S30" i="14"/>
  <c r="S38" i="14"/>
  <c r="S29" i="14"/>
  <c r="R38" i="14"/>
  <c r="R29" i="14"/>
  <c r="S13" i="14"/>
  <c r="R36" i="13"/>
  <c r="R15" i="13"/>
  <c r="P13" i="13"/>
  <c r="S15" i="13"/>
  <c r="P9" i="13"/>
  <c r="S30" i="13"/>
  <c r="R20" i="13"/>
  <c r="P14" i="13"/>
  <c r="P27" i="13"/>
  <c r="P11" i="13"/>
  <c r="S37" i="12"/>
  <c r="R33" i="12"/>
  <c r="R24" i="12"/>
  <c r="P10" i="12"/>
  <c r="R9" i="12"/>
  <c r="R21" i="12"/>
  <c r="S27" i="11"/>
  <c r="S30" i="11"/>
  <c r="R12" i="11"/>
  <c r="P25" i="10"/>
  <c r="Q9" i="10"/>
  <c r="S37" i="10"/>
  <c r="P11" i="10"/>
  <c r="S19" i="10"/>
  <c r="S28" i="10"/>
  <c r="R17" i="10"/>
  <c r="R24" i="9"/>
  <c r="R20" i="9"/>
  <c r="S37" i="9"/>
  <c r="S36" i="9"/>
  <c r="S10" i="9"/>
  <c r="S20" i="9"/>
  <c r="R20" i="8"/>
  <c r="S18" i="8"/>
  <c r="S20" i="8"/>
  <c r="R34" i="8"/>
  <c r="P18" i="8"/>
  <c r="R9" i="6"/>
  <c r="Q9" i="6"/>
  <c r="P21" i="7"/>
  <c r="P29" i="9"/>
  <c r="P19" i="10"/>
  <c r="R38" i="10"/>
  <c r="S12" i="10"/>
  <c r="P30" i="11"/>
  <c r="S18" i="12"/>
  <c r="S12" i="12"/>
  <c r="R37" i="13"/>
  <c r="R28" i="13"/>
  <c r="P23" i="13"/>
  <c r="P32" i="14"/>
  <c r="R34" i="14"/>
  <c r="S9" i="14"/>
  <c r="R14" i="15"/>
  <c r="S10" i="15"/>
  <c r="P24" i="15"/>
  <c r="P37" i="15"/>
  <c r="C9" i="5"/>
  <c r="M9" i="5" s="1"/>
  <c r="Q9" i="5" s="1"/>
  <c r="P15" i="7"/>
  <c r="S30" i="9"/>
  <c r="R16" i="9"/>
  <c r="S18" i="10"/>
  <c r="S38" i="10"/>
  <c r="R20" i="11"/>
  <c r="R24" i="11"/>
  <c r="S32" i="11"/>
  <c r="S35" i="12"/>
  <c r="R28" i="12"/>
  <c r="S17" i="12"/>
  <c r="S28" i="13"/>
  <c r="R32" i="14"/>
  <c r="S33" i="15"/>
  <c r="R26" i="15"/>
  <c r="R16" i="15"/>
  <c r="P30" i="9"/>
  <c r="S16" i="9"/>
  <c r="R31" i="11"/>
  <c r="S20" i="11"/>
  <c r="S24" i="11"/>
  <c r="P35" i="12"/>
  <c r="P27" i="12"/>
  <c r="S14" i="13"/>
  <c r="R16" i="13"/>
  <c r="S31" i="14"/>
  <c r="S26" i="15"/>
  <c r="P32" i="15"/>
  <c r="R32" i="7"/>
  <c r="S28" i="9"/>
  <c r="S37" i="11"/>
  <c r="S31" i="11"/>
  <c r="S22" i="11"/>
  <c r="P13" i="11"/>
  <c r="S19" i="11"/>
  <c r="R20" i="12"/>
  <c r="S29" i="12"/>
  <c r="S31" i="13"/>
  <c r="S20" i="13"/>
  <c r="S16" i="13"/>
  <c r="R37" i="14"/>
  <c r="S25" i="14"/>
  <c r="S17" i="14"/>
  <c r="P30" i="14"/>
  <c r="S32" i="15"/>
  <c r="S24" i="15"/>
  <c r="R16" i="7"/>
  <c r="P37" i="8"/>
  <c r="S33" i="10"/>
  <c r="S25" i="10"/>
  <c r="R39" i="10"/>
  <c r="P33" i="10"/>
  <c r="R37" i="11"/>
  <c r="P22" i="11"/>
  <c r="R13" i="11"/>
  <c r="R32" i="11"/>
  <c r="S16" i="11"/>
  <c r="S39" i="12"/>
  <c r="R29" i="12"/>
  <c r="R11" i="12"/>
  <c r="P31" i="13"/>
  <c r="S22" i="13"/>
  <c r="R32" i="13"/>
  <c r="S24" i="13"/>
  <c r="P20" i="14"/>
  <c r="R17" i="14"/>
  <c r="P11" i="12"/>
  <c r="R39" i="8"/>
  <c r="S32" i="10"/>
  <c r="R36" i="11"/>
  <c r="P39" i="11"/>
  <c r="S32" i="13"/>
  <c r="S20" i="14"/>
  <c r="S28" i="15"/>
  <c r="P28" i="15"/>
  <c r="R28" i="15"/>
  <c r="S12" i="15"/>
  <c r="P12" i="15"/>
  <c r="R12" i="15"/>
  <c r="P23" i="15"/>
  <c r="R23" i="15"/>
  <c r="S23" i="15"/>
  <c r="P31" i="15"/>
  <c r="R31" i="15"/>
  <c r="S31" i="15"/>
  <c r="S36" i="15"/>
  <c r="R36" i="15"/>
  <c r="P36" i="15"/>
  <c r="S20" i="15"/>
  <c r="P20" i="15"/>
  <c r="R20" i="15"/>
  <c r="P15" i="15"/>
  <c r="R15" i="15"/>
  <c r="S15" i="15"/>
  <c r="B11" i="15"/>
  <c r="M10" i="15"/>
  <c r="Q10" i="15" s="1"/>
  <c r="C10" i="15"/>
  <c r="R25" i="6"/>
  <c r="P35" i="8"/>
  <c r="P9" i="8"/>
  <c r="R24" i="8"/>
  <c r="P32" i="8"/>
  <c r="P11" i="9"/>
  <c r="R32" i="10"/>
  <c r="R15" i="10"/>
  <c r="P36" i="11"/>
  <c r="S12" i="11"/>
  <c r="R35" i="11"/>
  <c r="P19" i="11"/>
  <c r="S33" i="12"/>
  <c r="S28" i="12"/>
  <c r="S9" i="12"/>
  <c r="P24" i="12"/>
  <c r="P37" i="12"/>
  <c r="R10" i="12"/>
  <c r="S36" i="13"/>
  <c r="R24" i="13"/>
  <c r="S16" i="14"/>
  <c r="P34" i="14"/>
  <c r="R25" i="14"/>
  <c r="R9" i="14"/>
  <c r="R32" i="12"/>
  <c r="S13" i="12"/>
  <c r="R19" i="7"/>
  <c r="R12" i="9"/>
  <c r="P27" i="9"/>
  <c r="S27" i="10"/>
  <c r="S17" i="10"/>
  <c r="S29" i="11"/>
  <c r="S39" i="11"/>
  <c r="S25" i="12"/>
  <c r="P19" i="12"/>
  <c r="R18" i="12"/>
  <c r="S32" i="12"/>
  <c r="R13" i="12"/>
  <c r="S39" i="13"/>
  <c r="S19" i="13"/>
  <c r="R13" i="13"/>
  <c r="R14" i="14"/>
  <c r="P35" i="14"/>
  <c r="S35" i="14"/>
  <c r="R35" i="14"/>
  <c r="P19" i="14"/>
  <c r="S19" i="14"/>
  <c r="R19" i="14"/>
  <c r="P26" i="14"/>
  <c r="R26" i="14"/>
  <c r="S26" i="14"/>
  <c r="B10" i="14"/>
  <c r="C9" i="14"/>
  <c r="M9" i="14" s="1"/>
  <c r="Q9" i="14" s="1"/>
  <c r="P27" i="14"/>
  <c r="S27" i="14"/>
  <c r="R27" i="14"/>
  <c r="P18" i="14"/>
  <c r="R18" i="14"/>
  <c r="S18" i="14"/>
  <c r="P11" i="14"/>
  <c r="S11" i="14"/>
  <c r="R11" i="14"/>
  <c r="P39" i="14"/>
  <c r="S39" i="14"/>
  <c r="R39" i="14"/>
  <c r="P10" i="14"/>
  <c r="R10" i="14"/>
  <c r="S10" i="14"/>
  <c r="P17" i="6"/>
  <c r="R32" i="6"/>
  <c r="R37" i="7"/>
  <c r="S11" i="7"/>
  <c r="P39" i="7"/>
  <c r="S19" i="7"/>
  <c r="P19" i="8"/>
  <c r="R37" i="8"/>
  <c r="S39" i="8"/>
  <c r="S13" i="9"/>
  <c r="R19" i="9"/>
  <c r="P10" i="9"/>
  <c r="P18" i="10"/>
  <c r="P27" i="11"/>
  <c r="S26" i="12"/>
  <c r="S16" i="12"/>
  <c r="R26" i="12"/>
  <c r="P22" i="13"/>
  <c r="P39" i="13"/>
  <c r="R27" i="13"/>
  <c r="P19" i="13"/>
  <c r="R10" i="13"/>
  <c r="R17" i="6"/>
  <c r="R27" i="7"/>
  <c r="S30" i="8"/>
  <c r="R38" i="11"/>
  <c r="R38" i="12"/>
  <c r="S29" i="13"/>
  <c r="P29" i="13"/>
  <c r="R20" i="7"/>
  <c r="R38" i="7"/>
  <c r="S39" i="9"/>
  <c r="R16" i="10"/>
  <c r="S38" i="12"/>
  <c r="R17" i="13"/>
  <c r="P17" i="13"/>
  <c r="S17" i="13"/>
  <c r="P34" i="13"/>
  <c r="S34" i="13"/>
  <c r="R34" i="13"/>
  <c r="P18" i="13"/>
  <c r="S18" i="13"/>
  <c r="R18" i="13"/>
  <c r="R38" i="13"/>
  <c r="P38" i="13"/>
  <c r="S38" i="13"/>
  <c r="R33" i="13"/>
  <c r="P33" i="13"/>
  <c r="S33" i="13"/>
  <c r="P26" i="13"/>
  <c r="S26" i="13"/>
  <c r="R26" i="13"/>
  <c r="R25" i="13"/>
  <c r="P25" i="13"/>
  <c r="S25" i="13"/>
  <c r="B11" i="13"/>
  <c r="M10" i="13"/>
  <c r="Q10" i="13" s="1"/>
  <c r="C10" i="13"/>
  <c r="S22" i="7"/>
  <c r="R16" i="8"/>
  <c r="P17" i="8"/>
  <c r="P15" i="9"/>
  <c r="P35" i="9"/>
  <c r="P37" i="10"/>
  <c r="S10" i="10"/>
  <c r="S23" i="10"/>
  <c r="S28" i="11"/>
  <c r="P14" i="11"/>
  <c r="R39" i="12"/>
  <c r="S27" i="12"/>
  <c r="R25" i="12"/>
  <c r="S19" i="12"/>
  <c r="R17" i="12"/>
  <c r="S21" i="12"/>
  <c r="P12" i="8"/>
  <c r="R12" i="8"/>
  <c r="P33" i="8"/>
  <c r="R31" i="9"/>
  <c r="R11" i="10"/>
  <c r="P21" i="11"/>
  <c r="S24" i="7"/>
  <c r="R15" i="7"/>
  <c r="P36" i="8"/>
  <c r="R33" i="8"/>
  <c r="P31" i="12"/>
  <c r="S31" i="12"/>
  <c r="R31" i="12"/>
  <c r="P30" i="12"/>
  <c r="R30" i="12"/>
  <c r="S30" i="12"/>
  <c r="P22" i="12"/>
  <c r="R22" i="12"/>
  <c r="S22" i="12"/>
  <c r="P15" i="12"/>
  <c r="S15" i="12"/>
  <c r="R15" i="12"/>
  <c r="P14" i="12"/>
  <c r="R14" i="12"/>
  <c r="S14" i="12"/>
  <c r="P23" i="12"/>
  <c r="S23" i="12"/>
  <c r="R23" i="12"/>
  <c r="S36" i="7"/>
  <c r="S16" i="6"/>
  <c r="P37" i="6"/>
  <c r="P34" i="7"/>
  <c r="P34" i="8"/>
  <c r="S16" i="8"/>
  <c r="R32" i="8"/>
  <c r="S29" i="9"/>
  <c r="S14" i="9"/>
  <c r="P36" i="10"/>
  <c r="P27" i="10"/>
  <c r="P10" i="10"/>
  <c r="P23" i="10"/>
  <c r="S15" i="10"/>
  <c r="S38" i="11"/>
  <c r="R21" i="11"/>
  <c r="R37" i="6"/>
  <c r="R24" i="6"/>
  <c r="P14" i="9"/>
  <c r="R27" i="9"/>
  <c r="R11" i="9"/>
  <c r="R36" i="10"/>
  <c r="S31" i="10"/>
  <c r="S19" i="6"/>
  <c r="P31" i="10"/>
  <c r="R20" i="10"/>
  <c r="R16" i="11"/>
  <c r="P18" i="11"/>
  <c r="S18" i="11"/>
  <c r="R18" i="11"/>
  <c r="R33" i="11"/>
  <c r="P33" i="11"/>
  <c r="S33" i="11"/>
  <c r="P26" i="11"/>
  <c r="S26" i="11"/>
  <c r="R26" i="11"/>
  <c r="R9" i="11"/>
  <c r="P9" i="11"/>
  <c r="S9" i="11"/>
  <c r="P34" i="11"/>
  <c r="S34" i="11"/>
  <c r="R34" i="11"/>
  <c r="R25" i="11"/>
  <c r="P25" i="11"/>
  <c r="S25" i="11"/>
  <c r="B11" i="11"/>
  <c r="M10" i="11"/>
  <c r="C10" i="11"/>
  <c r="R17" i="11"/>
  <c r="P17" i="11"/>
  <c r="S17" i="11"/>
  <c r="P10" i="11"/>
  <c r="S10" i="11"/>
  <c r="R10" i="11"/>
  <c r="S31" i="6"/>
  <c r="R35" i="6"/>
  <c r="P16" i="7"/>
  <c r="R23" i="8"/>
  <c r="R31" i="8"/>
  <c r="R32" i="9"/>
  <c r="S19" i="9"/>
  <c r="P13" i="9"/>
  <c r="P39" i="9"/>
  <c r="R24" i="10"/>
  <c r="P9" i="10"/>
  <c r="S20" i="10"/>
  <c r="R22" i="6"/>
  <c r="R27" i="6"/>
  <c r="P35" i="6"/>
  <c r="S23" i="7"/>
  <c r="S28" i="7"/>
  <c r="P23" i="8"/>
  <c r="P31" i="8"/>
  <c r="S32" i="9"/>
  <c r="S23" i="9"/>
  <c r="S24" i="10"/>
  <c r="R9" i="10"/>
  <c r="P27" i="6"/>
  <c r="P22" i="6"/>
  <c r="R39" i="7"/>
  <c r="S27" i="8"/>
  <c r="R14" i="8"/>
  <c r="S26" i="9"/>
  <c r="B11" i="10"/>
  <c r="M10" i="10"/>
  <c r="Q10" i="10" s="1"/>
  <c r="C10" i="10"/>
  <c r="R29" i="10"/>
  <c r="P29" i="10"/>
  <c r="S29" i="10"/>
  <c r="P22" i="10"/>
  <c r="S22" i="10"/>
  <c r="R22" i="10"/>
  <c r="R34" i="10"/>
  <c r="P34" i="10"/>
  <c r="S34" i="10"/>
  <c r="R21" i="10"/>
  <c r="P21" i="10"/>
  <c r="S21" i="10"/>
  <c r="R13" i="10"/>
  <c r="P13" i="10"/>
  <c r="S13" i="10"/>
  <c r="P30" i="10"/>
  <c r="S30" i="10"/>
  <c r="R30" i="10"/>
  <c r="P14" i="10"/>
  <c r="S14" i="10"/>
  <c r="R14" i="10"/>
  <c r="S32" i="7"/>
  <c r="R15" i="8"/>
  <c r="R31" i="6"/>
  <c r="R28" i="6"/>
  <c r="R34" i="6"/>
  <c r="R23" i="7"/>
  <c r="S21" i="7"/>
  <c r="P11" i="7"/>
  <c r="P38" i="7"/>
  <c r="S17" i="8"/>
  <c r="S15" i="8"/>
  <c r="S36" i="8"/>
  <c r="R25" i="8"/>
  <c r="P27" i="8"/>
  <c r="R26" i="9"/>
  <c r="P23" i="9"/>
  <c r="S24" i="5"/>
  <c r="S32" i="6"/>
  <c r="S20" i="7"/>
  <c r="S37" i="7"/>
  <c r="S27" i="7"/>
  <c r="P30" i="8"/>
  <c r="R17" i="9"/>
  <c r="P17" i="9"/>
  <c r="S17" i="9"/>
  <c r="R25" i="9"/>
  <c r="P25" i="9"/>
  <c r="S25" i="9"/>
  <c r="P38" i="9"/>
  <c r="R38" i="9"/>
  <c r="S38" i="9"/>
  <c r="R21" i="9"/>
  <c r="P21" i="9"/>
  <c r="S21" i="9"/>
  <c r="P18" i="9"/>
  <c r="S18" i="9"/>
  <c r="R18" i="9"/>
  <c r="P22" i="9"/>
  <c r="S22" i="9"/>
  <c r="R22" i="9"/>
  <c r="R33" i="9"/>
  <c r="P33" i="9"/>
  <c r="S33" i="9"/>
  <c r="P34" i="9"/>
  <c r="S34" i="9"/>
  <c r="R34" i="9"/>
  <c r="B11" i="9"/>
  <c r="M10" i="9"/>
  <c r="Q10" i="9" s="1"/>
  <c r="C10" i="9"/>
  <c r="R9" i="9"/>
  <c r="P9" i="9"/>
  <c r="S9" i="9"/>
  <c r="S38" i="6"/>
  <c r="P22" i="7"/>
  <c r="P29" i="7"/>
  <c r="P33" i="7"/>
  <c r="S31" i="7"/>
  <c r="S12" i="7"/>
  <c r="S18" i="7"/>
  <c r="R28" i="8"/>
  <c r="P25" i="8"/>
  <c r="R20" i="6"/>
  <c r="R29" i="7"/>
  <c r="S28" i="8"/>
  <c r="P38" i="6"/>
  <c r="S20" i="6"/>
  <c r="R36" i="7"/>
  <c r="R24" i="7"/>
  <c r="P38" i="8"/>
  <c r="S38" i="8"/>
  <c r="R38" i="8"/>
  <c r="R29" i="8"/>
  <c r="P29" i="8"/>
  <c r="S29" i="8"/>
  <c r="B11" i="8"/>
  <c r="M10" i="8"/>
  <c r="C10" i="8"/>
  <c r="R21" i="8"/>
  <c r="P21" i="8"/>
  <c r="S21" i="8"/>
  <c r="P22" i="8"/>
  <c r="S22" i="8"/>
  <c r="R22" i="8"/>
  <c r="P26" i="8"/>
  <c r="S26" i="8"/>
  <c r="R26" i="8"/>
  <c r="R13" i="8"/>
  <c r="P13" i="8"/>
  <c r="S13" i="8"/>
  <c r="P10" i="8"/>
  <c r="S10" i="8"/>
  <c r="R10" i="8"/>
  <c r="R15" i="6"/>
  <c r="P23" i="6"/>
  <c r="R19" i="6"/>
  <c r="R16" i="6"/>
  <c r="P36" i="6"/>
  <c r="S9" i="6"/>
  <c r="R33" i="7"/>
  <c r="R31" i="7"/>
  <c r="R28" i="7"/>
  <c r="R12" i="7"/>
  <c r="S24" i="6"/>
  <c r="R18" i="7"/>
  <c r="P35" i="7"/>
  <c r="S35" i="7"/>
  <c r="R35" i="7"/>
  <c r="R25" i="7"/>
  <c r="P25" i="7"/>
  <c r="S25" i="7"/>
  <c r="R13" i="7"/>
  <c r="P13" i="7"/>
  <c r="S13" i="7"/>
  <c r="P10" i="7"/>
  <c r="S10" i="7"/>
  <c r="R10" i="7"/>
  <c r="R9" i="7"/>
  <c r="P9" i="7"/>
  <c r="S9" i="7"/>
  <c r="B11" i="7"/>
  <c r="M10" i="7"/>
  <c r="Q10" i="7" s="1"/>
  <c r="C10" i="7"/>
  <c r="P26" i="7"/>
  <c r="S26" i="7"/>
  <c r="R26" i="7"/>
  <c r="R17" i="7"/>
  <c r="P17" i="7"/>
  <c r="S17" i="7"/>
  <c r="P14" i="7"/>
  <c r="S14" i="7"/>
  <c r="R14" i="7"/>
  <c r="P35" i="5"/>
  <c r="P9" i="5"/>
  <c r="P33" i="6"/>
  <c r="S15" i="6"/>
  <c r="R36" i="6"/>
  <c r="S33" i="6"/>
  <c r="R23" i="6"/>
  <c r="P30" i="6"/>
  <c r="S30" i="6"/>
  <c r="R30" i="6"/>
  <c r="P18" i="6"/>
  <c r="S18" i="6"/>
  <c r="R18" i="6"/>
  <c r="B11" i="6"/>
  <c r="C10" i="6"/>
  <c r="M10" i="6" s="1"/>
  <c r="Q10" i="6" s="1"/>
  <c r="P14" i="6"/>
  <c r="S14" i="6"/>
  <c r="R14" i="6"/>
  <c r="R13" i="6"/>
  <c r="P13" i="6"/>
  <c r="S13" i="6"/>
  <c r="P10" i="6"/>
  <c r="S10" i="6"/>
  <c r="R10" i="6"/>
  <c r="R21" i="6"/>
  <c r="P21" i="6"/>
  <c r="S21" i="6"/>
  <c r="R29" i="6"/>
  <c r="P29" i="6"/>
  <c r="S29" i="6"/>
  <c r="S23" i="5"/>
  <c r="P24" i="5"/>
  <c r="P23" i="5"/>
  <c r="R17" i="5"/>
  <c r="L9" i="1"/>
  <c r="S19" i="5"/>
  <c r="R19" i="5"/>
  <c r="S20" i="5"/>
  <c r="P28" i="5"/>
  <c r="S25" i="5"/>
  <c r="R28" i="5"/>
  <c r="R25" i="5"/>
  <c r="S37" i="5"/>
  <c r="S9" i="5"/>
  <c r="P37" i="5"/>
  <c r="L26" i="1"/>
  <c r="L30" i="1"/>
  <c r="L34" i="1"/>
  <c r="L38" i="1"/>
  <c r="R9" i="5"/>
  <c r="S17" i="5"/>
  <c r="S21" i="5"/>
  <c r="P36" i="5"/>
  <c r="R33" i="5"/>
  <c r="S36" i="5"/>
  <c r="S29" i="5"/>
  <c r="S35" i="5"/>
  <c r="P33" i="5"/>
  <c r="R21" i="5"/>
  <c r="R29" i="5"/>
  <c r="L15" i="1"/>
  <c r="L39" i="1"/>
  <c r="S32" i="5"/>
  <c r="R20" i="5"/>
  <c r="P32" i="5"/>
  <c r="P31" i="5"/>
  <c r="S31" i="5"/>
  <c r="R31" i="5"/>
  <c r="P15" i="5"/>
  <c r="S15" i="5"/>
  <c r="R15" i="5"/>
  <c r="P30" i="5"/>
  <c r="R30" i="5"/>
  <c r="S30" i="5"/>
  <c r="P14" i="5"/>
  <c r="R14" i="5"/>
  <c r="S14" i="5"/>
  <c r="P27" i="5"/>
  <c r="S27" i="5"/>
  <c r="R27" i="5"/>
  <c r="P10" i="5"/>
  <c r="R10" i="5"/>
  <c r="S10" i="5"/>
  <c r="B11" i="5"/>
  <c r="C10" i="5"/>
  <c r="M10" i="5" s="1"/>
  <c r="Q10" i="5" s="1"/>
  <c r="P34" i="5"/>
  <c r="R34" i="5"/>
  <c r="S34" i="5"/>
  <c r="P39" i="5"/>
  <c r="S39" i="5"/>
  <c r="R39" i="5"/>
  <c r="P26" i="5"/>
  <c r="R26" i="5"/>
  <c r="S26" i="5"/>
  <c r="P38" i="5"/>
  <c r="S38" i="5"/>
  <c r="R38" i="5"/>
  <c r="P22" i="5"/>
  <c r="R22" i="5"/>
  <c r="S22" i="5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F6" i="1"/>
  <c r="C10" i="12" l="1"/>
  <c r="M10" i="12" s="1"/>
  <c r="Q10" i="12" s="1"/>
  <c r="Q10" i="8"/>
  <c r="Q10" i="11"/>
  <c r="R7" i="14"/>
  <c r="R7" i="15"/>
  <c r="S7" i="15"/>
  <c r="P7" i="15"/>
  <c r="S7" i="14"/>
  <c r="B12" i="15"/>
  <c r="M11" i="15"/>
  <c r="Q11" i="15" s="1"/>
  <c r="C11" i="15"/>
  <c r="P7" i="14"/>
  <c r="R7" i="12"/>
  <c r="B11" i="14"/>
  <c r="C10" i="14"/>
  <c r="M10" i="14" s="1"/>
  <c r="Q10" i="14" s="1"/>
  <c r="R7" i="13"/>
  <c r="S7" i="13"/>
  <c r="P7" i="13"/>
  <c r="C11" i="13"/>
  <c r="M11" i="13" s="1"/>
  <c r="Q11" i="13" s="1"/>
  <c r="B12" i="13"/>
  <c r="S7" i="12"/>
  <c r="P7" i="12"/>
  <c r="B12" i="12"/>
  <c r="M11" i="12"/>
  <c r="Q11" i="12" s="1"/>
  <c r="C11" i="12"/>
  <c r="S7" i="10"/>
  <c r="S7" i="11"/>
  <c r="B12" i="11"/>
  <c r="C11" i="11"/>
  <c r="M11" i="11" s="1"/>
  <c r="Q11" i="11" s="1"/>
  <c r="P7" i="11"/>
  <c r="R7" i="11"/>
  <c r="P7" i="10"/>
  <c r="R7" i="10"/>
  <c r="C11" i="10"/>
  <c r="B12" i="10"/>
  <c r="M11" i="10"/>
  <c r="Q11" i="10" s="1"/>
  <c r="R7" i="9"/>
  <c r="S7" i="9"/>
  <c r="P7" i="9"/>
  <c r="C11" i="9"/>
  <c r="M11" i="9" s="1"/>
  <c r="Q11" i="9" s="1"/>
  <c r="B12" i="9"/>
  <c r="P7" i="8"/>
  <c r="R7" i="8"/>
  <c r="B12" i="8"/>
  <c r="C11" i="8"/>
  <c r="M11" i="8" s="1"/>
  <c r="Q11" i="8" s="1"/>
  <c r="S7" i="8"/>
  <c r="M11" i="7"/>
  <c r="Q11" i="7" s="1"/>
  <c r="C11" i="7"/>
  <c r="B12" i="7"/>
  <c r="C11" i="6"/>
  <c r="M11" i="6" s="1"/>
  <c r="B12" i="6"/>
  <c r="B12" i="5"/>
  <c r="C11" i="5"/>
  <c r="M11" i="5" s="1"/>
  <c r="P36" i="1"/>
  <c r="S36" i="1"/>
  <c r="R36" i="1"/>
  <c r="P24" i="1"/>
  <c r="S24" i="1"/>
  <c r="R24" i="1"/>
  <c r="P31" i="1"/>
  <c r="S31" i="1"/>
  <c r="R31" i="1"/>
  <c r="P27" i="1"/>
  <c r="S27" i="1"/>
  <c r="R27" i="1"/>
  <c r="P23" i="1"/>
  <c r="S23" i="1"/>
  <c r="R23" i="1"/>
  <c r="P19" i="1"/>
  <c r="S19" i="1"/>
  <c r="R19" i="1"/>
  <c r="P32" i="1"/>
  <c r="S32" i="1"/>
  <c r="R32" i="1"/>
  <c r="P20" i="1"/>
  <c r="S20" i="1"/>
  <c r="R20" i="1"/>
  <c r="P35" i="1"/>
  <c r="S35" i="1"/>
  <c r="R35" i="1"/>
  <c r="P38" i="1"/>
  <c r="S38" i="1"/>
  <c r="R38" i="1"/>
  <c r="P34" i="1"/>
  <c r="S34" i="1"/>
  <c r="R34" i="1"/>
  <c r="P30" i="1"/>
  <c r="S30" i="1"/>
  <c r="R30" i="1"/>
  <c r="P26" i="1"/>
  <c r="S26" i="1"/>
  <c r="R26" i="1"/>
  <c r="P22" i="1"/>
  <c r="S22" i="1"/>
  <c r="R22" i="1"/>
  <c r="P18" i="1"/>
  <c r="S18" i="1"/>
  <c r="R18" i="1"/>
  <c r="P10" i="1"/>
  <c r="S10" i="1"/>
  <c r="R10" i="1"/>
  <c r="P28" i="1"/>
  <c r="S28" i="1"/>
  <c r="R28" i="1"/>
  <c r="P16" i="1"/>
  <c r="S16" i="1"/>
  <c r="R16" i="1"/>
  <c r="P39" i="1"/>
  <c r="S39" i="1"/>
  <c r="R39" i="1"/>
  <c r="P11" i="1"/>
  <c r="S11" i="1"/>
  <c r="R11" i="1"/>
  <c r="P37" i="1"/>
  <c r="S37" i="1"/>
  <c r="R37" i="1"/>
  <c r="P33" i="1"/>
  <c r="S33" i="1"/>
  <c r="R33" i="1"/>
  <c r="P29" i="1"/>
  <c r="S29" i="1"/>
  <c r="R29" i="1"/>
  <c r="P25" i="1"/>
  <c r="S25" i="1"/>
  <c r="R25" i="1"/>
  <c r="P21" i="1"/>
  <c r="S21" i="1"/>
  <c r="R21" i="1"/>
  <c r="P17" i="1"/>
  <c r="S17" i="1"/>
  <c r="R17" i="1"/>
  <c r="H3" i="2"/>
  <c r="Q11" i="6" l="1"/>
  <c r="N11" i="6"/>
  <c r="Q11" i="5"/>
  <c r="N11" i="5"/>
  <c r="B13" i="15"/>
  <c r="M12" i="15"/>
  <c r="Q12" i="15" s="1"/>
  <c r="C12" i="15"/>
  <c r="B12" i="14"/>
  <c r="C11" i="14"/>
  <c r="M11" i="14" s="1"/>
  <c r="Q11" i="14" s="1"/>
  <c r="B13" i="13"/>
  <c r="C12" i="13"/>
  <c r="M12" i="13" s="1"/>
  <c r="Q12" i="13" s="1"/>
  <c r="C12" i="12"/>
  <c r="M12" i="12"/>
  <c r="Q12" i="12" s="1"/>
  <c r="B13" i="12"/>
  <c r="B13" i="11"/>
  <c r="C12" i="11"/>
  <c r="M12" i="11" s="1"/>
  <c r="Q12" i="11" s="1"/>
  <c r="B13" i="10"/>
  <c r="C12" i="10"/>
  <c r="M12" i="10" s="1"/>
  <c r="Q12" i="10" s="1"/>
  <c r="B13" i="9"/>
  <c r="M12" i="9"/>
  <c r="Q12" i="9" s="1"/>
  <c r="C12" i="9"/>
  <c r="B13" i="8"/>
  <c r="C12" i="8"/>
  <c r="M12" i="8" s="1"/>
  <c r="Q12" i="8" s="1"/>
  <c r="B13" i="7"/>
  <c r="C12" i="7"/>
  <c r="M12" i="7" s="1"/>
  <c r="Q12" i="7" s="1"/>
  <c r="B13" i="6"/>
  <c r="C12" i="6"/>
  <c r="M12" i="6" s="1"/>
  <c r="C12" i="5"/>
  <c r="M12" i="5" s="1"/>
  <c r="B13" i="5"/>
  <c r="B9" i="1"/>
  <c r="Q12" i="6" l="1"/>
  <c r="N12" i="6"/>
  <c r="P11" i="6"/>
  <c r="S11" i="6"/>
  <c r="R11" i="6"/>
  <c r="Q12" i="5"/>
  <c r="N12" i="5"/>
  <c r="R11" i="5"/>
  <c r="S11" i="5"/>
  <c r="P11" i="5"/>
  <c r="B14" i="15"/>
  <c r="C13" i="15"/>
  <c r="M13" i="15" s="1"/>
  <c r="Q13" i="15" s="1"/>
  <c r="B13" i="14"/>
  <c r="C12" i="14"/>
  <c r="M12" i="14" s="1"/>
  <c r="Q12" i="14" s="1"/>
  <c r="B14" i="13"/>
  <c r="C13" i="13"/>
  <c r="M13" i="13" s="1"/>
  <c r="Q13" i="13" s="1"/>
  <c r="B14" i="12"/>
  <c r="C13" i="12"/>
  <c r="M13" i="12" s="1"/>
  <c r="Q13" i="12" s="1"/>
  <c r="B14" i="11"/>
  <c r="C13" i="11"/>
  <c r="M13" i="11" s="1"/>
  <c r="Q13" i="11" s="1"/>
  <c r="B14" i="10"/>
  <c r="C13" i="10"/>
  <c r="M13" i="10" s="1"/>
  <c r="Q13" i="10" s="1"/>
  <c r="B14" i="9"/>
  <c r="M13" i="9"/>
  <c r="Q13" i="9" s="1"/>
  <c r="C13" i="9"/>
  <c r="B14" i="8"/>
  <c r="C13" i="8"/>
  <c r="M13" i="8" s="1"/>
  <c r="Q13" i="8" s="1"/>
  <c r="B14" i="7"/>
  <c r="C13" i="7"/>
  <c r="M13" i="7" s="1"/>
  <c r="Q13" i="7" s="1"/>
  <c r="B14" i="6"/>
  <c r="M13" i="6"/>
  <c r="Q13" i="6" s="1"/>
  <c r="C13" i="6"/>
  <c r="B14" i="5"/>
  <c r="C13" i="5"/>
  <c r="M13" i="5" s="1"/>
  <c r="B10" i="1"/>
  <c r="C9" i="1"/>
  <c r="M9" i="1" s="1"/>
  <c r="O1" i="1"/>
  <c r="N9" i="1" l="1"/>
  <c r="P12" i="6"/>
  <c r="R12" i="6"/>
  <c r="S12" i="6"/>
  <c r="Q13" i="5"/>
  <c r="N13" i="5"/>
  <c r="R12" i="5"/>
  <c r="S12" i="5"/>
  <c r="P12" i="5"/>
  <c r="B15" i="15"/>
  <c r="C14" i="15"/>
  <c r="M14" i="15" s="1"/>
  <c r="Q14" i="15" s="1"/>
  <c r="B14" i="14"/>
  <c r="M13" i="14"/>
  <c r="Q13" i="14" s="1"/>
  <c r="C13" i="14"/>
  <c r="B15" i="13"/>
  <c r="C14" i="13"/>
  <c r="M14" i="13" s="1"/>
  <c r="Q14" i="13" s="1"/>
  <c r="B15" i="12"/>
  <c r="C14" i="12"/>
  <c r="M14" i="12" s="1"/>
  <c r="Q14" i="12" s="1"/>
  <c r="B15" i="11"/>
  <c r="M14" i="11"/>
  <c r="Q14" i="11" s="1"/>
  <c r="C14" i="11"/>
  <c r="B15" i="10"/>
  <c r="C14" i="10"/>
  <c r="M14" i="10" s="1"/>
  <c r="Q14" i="10" s="1"/>
  <c r="B15" i="9"/>
  <c r="C14" i="9"/>
  <c r="M14" i="9" s="1"/>
  <c r="Q14" i="9" s="1"/>
  <c r="B15" i="8"/>
  <c r="C14" i="8"/>
  <c r="M14" i="8" s="1"/>
  <c r="Q14" i="8" s="1"/>
  <c r="B15" i="7"/>
  <c r="C14" i="7"/>
  <c r="M14" i="7" s="1"/>
  <c r="Q14" i="7" s="1"/>
  <c r="B15" i="6"/>
  <c r="M14" i="6"/>
  <c r="Q14" i="6" s="1"/>
  <c r="C14" i="6"/>
  <c r="B15" i="5"/>
  <c r="M14" i="5"/>
  <c r="Q14" i="5" s="1"/>
  <c r="C14" i="5"/>
  <c r="B11" i="1"/>
  <c r="C10" i="1"/>
  <c r="M10" i="1" s="1"/>
  <c r="Q10" i="1" s="1"/>
  <c r="I1" i="2"/>
  <c r="J1" i="2" s="1"/>
  <c r="R9" i="1" l="1"/>
  <c r="S9" i="1"/>
  <c r="O9" i="1"/>
  <c r="O10" i="1" s="1"/>
  <c r="O11" i="1" s="1"/>
  <c r="P9" i="1"/>
  <c r="Q9" i="1"/>
  <c r="P13" i="5"/>
  <c r="S13" i="5"/>
  <c r="R13" i="5"/>
  <c r="B16" i="15"/>
  <c r="M15" i="15"/>
  <c r="Q15" i="15" s="1"/>
  <c r="C15" i="15"/>
  <c r="B15" i="14"/>
  <c r="M14" i="14"/>
  <c r="Q14" i="14" s="1"/>
  <c r="C14" i="14"/>
  <c r="C15" i="13"/>
  <c r="M15" i="13" s="1"/>
  <c r="Q15" i="13" s="1"/>
  <c r="B16" i="13"/>
  <c r="B16" i="12"/>
  <c r="C15" i="12"/>
  <c r="M15" i="12" s="1"/>
  <c r="Q15" i="12" s="1"/>
  <c r="C15" i="11"/>
  <c r="M15" i="11"/>
  <c r="Q15" i="11" s="1"/>
  <c r="B16" i="11"/>
  <c r="B16" i="10"/>
  <c r="C15" i="10"/>
  <c r="M15" i="10" s="1"/>
  <c r="Q15" i="10" s="1"/>
  <c r="C15" i="9"/>
  <c r="M15" i="9" s="1"/>
  <c r="Q15" i="9" s="1"/>
  <c r="B16" i="9"/>
  <c r="M15" i="8"/>
  <c r="Q15" i="8" s="1"/>
  <c r="C15" i="8"/>
  <c r="B16" i="8"/>
  <c r="B16" i="7"/>
  <c r="C15" i="7"/>
  <c r="M15" i="7" s="1"/>
  <c r="Q15" i="7" s="1"/>
  <c r="C15" i="6"/>
  <c r="M15" i="6" s="1"/>
  <c r="Q15" i="6" s="1"/>
  <c r="B16" i="6"/>
  <c r="B16" i="5"/>
  <c r="M15" i="5"/>
  <c r="Q15" i="5" s="1"/>
  <c r="C15" i="5"/>
  <c r="M11" i="1"/>
  <c r="Q11" i="1" s="1"/>
  <c r="C11" i="1"/>
  <c r="B12" i="1"/>
  <c r="B1" i="2"/>
  <c r="C1" i="2" s="1"/>
  <c r="D1" i="2" s="1"/>
  <c r="B17" i="15" l="1"/>
  <c r="C16" i="15"/>
  <c r="M16" i="15" s="1"/>
  <c r="Q16" i="15" s="1"/>
  <c r="B16" i="14"/>
  <c r="C15" i="14"/>
  <c r="M15" i="14" s="1"/>
  <c r="Q15" i="14" s="1"/>
  <c r="B17" i="13"/>
  <c r="M16" i="13"/>
  <c r="Q16" i="13" s="1"/>
  <c r="C16" i="13"/>
  <c r="B17" i="12"/>
  <c r="C16" i="12"/>
  <c r="M16" i="12" s="1"/>
  <c r="Q16" i="12" s="1"/>
  <c r="B17" i="11"/>
  <c r="C16" i="11"/>
  <c r="M16" i="11" s="1"/>
  <c r="Q16" i="11" s="1"/>
  <c r="B17" i="10"/>
  <c r="C16" i="10"/>
  <c r="M16" i="10" s="1"/>
  <c r="Q16" i="10" s="1"/>
  <c r="B17" i="9"/>
  <c r="C16" i="9"/>
  <c r="M16" i="9" s="1"/>
  <c r="Q16" i="9" s="1"/>
  <c r="B17" i="8"/>
  <c r="M16" i="8"/>
  <c r="Q16" i="8" s="1"/>
  <c r="C16" i="8"/>
  <c r="B17" i="7"/>
  <c r="C16" i="7"/>
  <c r="M16" i="7" s="1"/>
  <c r="Q16" i="7" s="1"/>
  <c r="B17" i="6"/>
  <c r="C16" i="6"/>
  <c r="M16" i="6" s="1"/>
  <c r="Q16" i="6" s="1"/>
  <c r="B17" i="5"/>
  <c r="C16" i="5"/>
  <c r="M16" i="5" s="1"/>
  <c r="B13" i="1"/>
  <c r="C12" i="1"/>
  <c r="M12" i="1" s="1"/>
  <c r="L13" i="1"/>
  <c r="Q12" i="1" l="1"/>
  <c r="N12" i="1"/>
  <c r="Q16" i="5"/>
  <c r="N16" i="5"/>
  <c r="C17" i="15"/>
  <c r="M17" i="15" s="1"/>
  <c r="Q17" i="15" s="1"/>
  <c r="B18" i="15"/>
  <c r="C16" i="14"/>
  <c r="M16" i="14"/>
  <c r="Q16" i="14" s="1"/>
  <c r="B17" i="14"/>
  <c r="B18" i="13"/>
  <c r="M17" i="13"/>
  <c r="Q17" i="13" s="1"/>
  <c r="C17" i="13"/>
  <c r="B18" i="12"/>
  <c r="C17" i="12"/>
  <c r="M17" i="12" s="1"/>
  <c r="Q17" i="12" s="1"/>
  <c r="B18" i="11"/>
  <c r="C17" i="11"/>
  <c r="M17" i="11" s="1"/>
  <c r="Q17" i="11" s="1"/>
  <c r="B18" i="10"/>
  <c r="M17" i="10"/>
  <c r="Q17" i="10" s="1"/>
  <c r="C17" i="10"/>
  <c r="B18" i="9"/>
  <c r="C17" i="9"/>
  <c r="M17" i="9" s="1"/>
  <c r="Q17" i="9" s="1"/>
  <c r="B18" i="8"/>
  <c r="C17" i="8"/>
  <c r="M17" i="8" s="1"/>
  <c r="Q17" i="8" s="1"/>
  <c r="B18" i="7"/>
  <c r="M17" i="7"/>
  <c r="Q17" i="7" s="1"/>
  <c r="C17" i="7"/>
  <c r="B18" i="6"/>
  <c r="C17" i="6"/>
  <c r="M17" i="6" s="1"/>
  <c r="Q17" i="6" s="1"/>
  <c r="B18" i="5"/>
  <c r="C17" i="5"/>
  <c r="M17" i="5" s="1"/>
  <c r="Q17" i="5" s="1"/>
  <c r="C13" i="1"/>
  <c r="M13" i="1" s="1"/>
  <c r="B14" i="1"/>
  <c r="L14" i="1"/>
  <c r="S12" i="1" l="1"/>
  <c r="R12" i="1"/>
  <c r="P12" i="1"/>
  <c r="O12" i="1"/>
  <c r="Q13" i="1"/>
  <c r="N13" i="1"/>
  <c r="P16" i="5"/>
  <c r="S16" i="5"/>
  <c r="R16" i="5"/>
  <c r="B19" i="15"/>
  <c r="M18" i="15"/>
  <c r="Q18" i="15" s="1"/>
  <c r="C18" i="15"/>
  <c r="B18" i="14"/>
  <c r="C17" i="14"/>
  <c r="M17" i="14" s="1"/>
  <c r="Q17" i="14" s="1"/>
  <c r="B19" i="13"/>
  <c r="C18" i="13"/>
  <c r="M18" i="13" s="1"/>
  <c r="Q18" i="13" s="1"/>
  <c r="B19" i="12"/>
  <c r="M18" i="12"/>
  <c r="Q18" i="12" s="1"/>
  <c r="C18" i="12"/>
  <c r="B19" i="11"/>
  <c r="C18" i="11"/>
  <c r="M18" i="11" s="1"/>
  <c r="Q18" i="11" s="1"/>
  <c r="B19" i="10"/>
  <c r="M18" i="10"/>
  <c r="Q18" i="10" s="1"/>
  <c r="C18" i="10"/>
  <c r="B19" i="9"/>
  <c r="C18" i="9"/>
  <c r="M18" i="9" s="1"/>
  <c r="Q18" i="9" s="1"/>
  <c r="B19" i="8"/>
  <c r="C18" i="8"/>
  <c r="M18" i="8" s="1"/>
  <c r="Q18" i="8" s="1"/>
  <c r="B19" i="7"/>
  <c r="M18" i="7"/>
  <c r="Q18" i="7" s="1"/>
  <c r="C18" i="7"/>
  <c r="B19" i="6"/>
  <c r="C18" i="6"/>
  <c r="M18" i="6" s="1"/>
  <c r="Q18" i="6" s="1"/>
  <c r="B19" i="5"/>
  <c r="C18" i="5"/>
  <c r="M18" i="5" s="1"/>
  <c r="B15" i="1"/>
  <c r="C14" i="1"/>
  <c r="M14" i="1" s="1"/>
  <c r="Q14" i="1" l="1"/>
  <c r="N14" i="1"/>
  <c r="R13" i="1"/>
  <c r="O13" i="1"/>
  <c r="S13" i="1"/>
  <c r="P13" i="1"/>
  <c r="Q18" i="5"/>
  <c r="N18" i="5"/>
  <c r="B20" i="15"/>
  <c r="M19" i="15"/>
  <c r="Q19" i="15" s="1"/>
  <c r="C19" i="15"/>
  <c r="B19" i="14"/>
  <c r="C18" i="14"/>
  <c r="M18" i="14" s="1"/>
  <c r="Q18" i="14" s="1"/>
  <c r="M19" i="13"/>
  <c r="Q19" i="13" s="1"/>
  <c r="B20" i="13"/>
  <c r="C19" i="13"/>
  <c r="B20" i="12"/>
  <c r="M19" i="12"/>
  <c r="Q19" i="12" s="1"/>
  <c r="C19" i="12"/>
  <c r="B20" i="11"/>
  <c r="C19" i="11"/>
  <c r="M19" i="11" s="1"/>
  <c r="Q19" i="11" s="1"/>
  <c r="C19" i="10"/>
  <c r="M19" i="10" s="1"/>
  <c r="Q19" i="10" s="1"/>
  <c r="B20" i="10"/>
  <c r="B20" i="9"/>
  <c r="M19" i="9"/>
  <c r="Q19" i="9" s="1"/>
  <c r="C19" i="9"/>
  <c r="C19" i="8"/>
  <c r="M19" i="8" s="1"/>
  <c r="Q19" i="8" s="1"/>
  <c r="B20" i="8"/>
  <c r="M19" i="7"/>
  <c r="Q19" i="7" s="1"/>
  <c r="C19" i="7"/>
  <c r="B20" i="7"/>
  <c r="C19" i="6"/>
  <c r="M19" i="6" s="1"/>
  <c r="Q19" i="6" s="1"/>
  <c r="B20" i="6"/>
  <c r="B20" i="5"/>
  <c r="C19" i="5"/>
  <c r="M19" i="5" s="1"/>
  <c r="Q19" i="5" s="1"/>
  <c r="C15" i="1"/>
  <c r="M15" i="1"/>
  <c r="B16" i="1"/>
  <c r="P14" i="1" l="1"/>
  <c r="O14" i="1"/>
  <c r="R14" i="1"/>
  <c r="S14" i="1"/>
  <c r="Q15" i="1"/>
  <c r="N15" i="1"/>
  <c r="R18" i="5"/>
  <c r="R7" i="5" s="1"/>
  <c r="S18" i="5"/>
  <c r="S7" i="5" s="1"/>
  <c r="P18" i="5"/>
  <c r="P7" i="5" s="1"/>
  <c r="B21" i="15"/>
  <c r="C20" i="15"/>
  <c r="M20" i="15" s="1"/>
  <c r="Q20" i="15" s="1"/>
  <c r="B20" i="14"/>
  <c r="C19" i="14"/>
  <c r="M19" i="14" s="1"/>
  <c r="Q19" i="14" s="1"/>
  <c r="B21" i="13"/>
  <c r="M20" i="13"/>
  <c r="Q20" i="13" s="1"/>
  <c r="C20" i="13"/>
  <c r="C20" i="12"/>
  <c r="M20" i="12" s="1"/>
  <c r="Q20" i="12" s="1"/>
  <c r="B21" i="12"/>
  <c r="B21" i="11"/>
  <c r="C20" i="11"/>
  <c r="M20" i="11" s="1"/>
  <c r="Q20" i="11" s="1"/>
  <c r="B21" i="10"/>
  <c r="C20" i="10"/>
  <c r="M20" i="10" s="1"/>
  <c r="Q20" i="10" s="1"/>
  <c r="B21" i="9"/>
  <c r="M20" i="9"/>
  <c r="Q20" i="9" s="1"/>
  <c r="C20" i="9"/>
  <c r="B21" i="8"/>
  <c r="C20" i="8"/>
  <c r="M20" i="8" s="1"/>
  <c r="Q20" i="8" s="1"/>
  <c r="B21" i="7"/>
  <c r="C20" i="7"/>
  <c r="M20" i="7" s="1"/>
  <c r="Q20" i="7" s="1"/>
  <c r="B21" i="6"/>
  <c r="M20" i="6"/>
  <c r="Q20" i="6" s="1"/>
  <c r="C20" i="6"/>
  <c r="M20" i="5"/>
  <c r="Q20" i="5" s="1"/>
  <c r="C20" i="5"/>
  <c r="B21" i="5"/>
  <c r="B17" i="1"/>
  <c r="M16" i="1"/>
  <c r="Q16" i="1" s="1"/>
  <c r="C16" i="1"/>
  <c r="R15" i="1" l="1"/>
  <c r="R7" i="1" s="1"/>
  <c r="S15" i="1"/>
  <c r="S7" i="1" s="1"/>
  <c r="P15" i="1"/>
  <c r="P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C21" i="15"/>
  <c r="M21" i="15" s="1"/>
  <c r="Q21" i="15" s="1"/>
  <c r="B22" i="15"/>
  <c r="M20" i="14"/>
  <c r="Q20" i="14" s="1"/>
  <c r="B21" i="14"/>
  <c r="C20" i="14"/>
  <c r="B22" i="13"/>
  <c r="M21" i="13"/>
  <c r="Q21" i="13" s="1"/>
  <c r="C21" i="13"/>
  <c r="B22" i="12"/>
  <c r="C21" i="12"/>
  <c r="M21" i="12" s="1"/>
  <c r="Q21" i="12" s="1"/>
  <c r="B22" i="11"/>
  <c r="M21" i="11"/>
  <c r="Q21" i="11" s="1"/>
  <c r="C21" i="11"/>
  <c r="B22" i="10"/>
  <c r="C21" i="10"/>
  <c r="M21" i="10" s="1"/>
  <c r="Q21" i="10" s="1"/>
  <c r="B22" i="9"/>
  <c r="M21" i="9"/>
  <c r="Q21" i="9" s="1"/>
  <c r="C21" i="9"/>
  <c r="B22" i="8"/>
  <c r="C21" i="8"/>
  <c r="M21" i="8" s="1"/>
  <c r="Q21" i="8" s="1"/>
  <c r="B22" i="7"/>
  <c r="C21" i="7"/>
  <c r="M21" i="7" s="1"/>
  <c r="Q21" i="7" s="1"/>
  <c r="B22" i="6"/>
  <c r="M21" i="6"/>
  <c r="Q21" i="6" s="1"/>
  <c r="C21" i="6"/>
  <c r="B22" i="5"/>
  <c r="M21" i="5"/>
  <c r="Q21" i="5" s="1"/>
  <c r="C21" i="5"/>
  <c r="M17" i="1"/>
  <c r="Q17" i="1" s="1"/>
  <c r="B18" i="1"/>
  <c r="C17" i="1"/>
  <c r="C5" i="16" l="1"/>
  <c r="O7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B23" i="15"/>
  <c r="C22" i="15"/>
  <c r="M22" i="15" s="1"/>
  <c r="Q22" i="15" s="1"/>
  <c r="B22" i="14"/>
  <c r="M21" i="14"/>
  <c r="Q21" i="14" s="1"/>
  <c r="C21" i="14"/>
  <c r="B23" i="13"/>
  <c r="C22" i="13"/>
  <c r="M22" i="13" s="1"/>
  <c r="Q22" i="13" s="1"/>
  <c r="B23" i="12"/>
  <c r="C22" i="12"/>
  <c r="M22" i="12" s="1"/>
  <c r="Q22" i="12" s="1"/>
  <c r="B23" i="11"/>
  <c r="M22" i="11"/>
  <c r="Q22" i="11" s="1"/>
  <c r="C22" i="11"/>
  <c r="B23" i="10"/>
  <c r="C22" i="10"/>
  <c r="M22" i="10" s="1"/>
  <c r="Q22" i="10" s="1"/>
  <c r="B23" i="9"/>
  <c r="C22" i="9"/>
  <c r="M22" i="9" s="1"/>
  <c r="Q22" i="9" s="1"/>
  <c r="B23" i="8"/>
  <c r="M22" i="8"/>
  <c r="Q22" i="8" s="1"/>
  <c r="C22" i="8"/>
  <c r="B23" i="7"/>
  <c r="C22" i="7"/>
  <c r="M22" i="7" s="1"/>
  <c r="Q22" i="7" s="1"/>
  <c r="B23" i="6"/>
  <c r="C22" i="6"/>
  <c r="M22" i="6" s="1"/>
  <c r="Q22" i="6" s="1"/>
  <c r="B23" i="5"/>
  <c r="M22" i="5"/>
  <c r="Q22" i="5" s="1"/>
  <c r="C22" i="5"/>
  <c r="M18" i="1"/>
  <c r="Q18" i="1" s="1"/>
  <c r="C18" i="1"/>
  <c r="B19" i="1"/>
  <c r="O7" i="6" l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C6" i="16"/>
  <c r="B24" i="15"/>
  <c r="C23" i="15"/>
  <c r="M23" i="15" s="1"/>
  <c r="Q23" i="15" s="1"/>
  <c r="B23" i="14"/>
  <c r="C22" i="14"/>
  <c r="M22" i="14" s="1"/>
  <c r="Q22" i="14" s="1"/>
  <c r="C23" i="13"/>
  <c r="M23" i="13"/>
  <c r="Q23" i="13" s="1"/>
  <c r="B24" i="13"/>
  <c r="B24" i="12"/>
  <c r="C23" i="12"/>
  <c r="M23" i="12" s="1"/>
  <c r="Q23" i="12" s="1"/>
  <c r="C23" i="11"/>
  <c r="M23" i="11" s="1"/>
  <c r="Q23" i="11" s="1"/>
  <c r="B24" i="11"/>
  <c r="B24" i="10"/>
  <c r="C23" i="10"/>
  <c r="M23" i="10" s="1"/>
  <c r="Q23" i="10" s="1"/>
  <c r="B24" i="9"/>
  <c r="C23" i="9"/>
  <c r="M23" i="9" s="1"/>
  <c r="Q23" i="9" s="1"/>
  <c r="M23" i="8"/>
  <c r="Q23" i="8" s="1"/>
  <c r="C23" i="8"/>
  <c r="B24" i="8"/>
  <c r="C23" i="7"/>
  <c r="M23" i="7" s="1"/>
  <c r="Q23" i="7" s="1"/>
  <c r="B24" i="7"/>
  <c r="B24" i="6"/>
  <c r="C23" i="6"/>
  <c r="M23" i="6" s="1"/>
  <c r="Q23" i="6" s="1"/>
  <c r="B24" i="5"/>
  <c r="C23" i="5"/>
  <c r="M23" i="5" s="1"/>
  <c r="Q23" i="5" s="1"/>
  <c r="C19" i="1"/>
  <c r="M19" i="1" s="1"/>
  <c r="Q19" i="1" s="1"/>
  <c r="B20" i="1"/>
  <c r="B25" i="15" l="1"/>
  <c r="C24" i="15"/>
  <c r="M24" i="15" s="1"/>
  <c r="Q24" i="15" s="1"/>
  <c r="B24" i="14"/>
  <c r="C23" i="14"/>
  <c r="M23" i="14" s="1"/>
  <c r="Q23" i="14" s="1"/>
  <c r="B25" i="13"/>
  <c r="M24" i="13"/>
  <c r="Q24" i="13" s="1"/>
  <c r="C24" i="13"/>
  <c r="B25" i="12"/>
  <c r="C24" i="12"/>
  <c r="M24" i="12" s="1"/>
  <c r="Q24" i="12" s="1"/>
  <c r="B25" i="11"/>
  <c r="M24" i="11"/>
  <c r="Q24" i="11" s="1"/>
  <c r="C24" i="11"/>
  <c r="B25" i="10"/>
  <c r="M24" i="10"/>
  <c r="Q24" i="10" s="1"/>
  <c r="C24" i="10"/>
  <c r="B25" i="9"/>
  <c r="C24" i="9"/>
  <c r="M24" i="9" s="1"/>
  <c r="Q24" i="9" s="1"/>
  <c r="B25" i="8"/>
  <c r="C24" i="8"/>
  <c r="M24" i="8" s="1"/>
  <c r="Q24" i="8" s="1"/>
  <c r="B25" i="7"/>
  <c r="M24" i="7"/>
  <c r="Q24" i="7" s="1"/>
  <c r="C24" i="7"/>
  <c r="B25" i="6"/>
  <c r="C24" i="6"/>
  <c r="M24" i="6" s="1"/>
  <c r="Q24" i="6" s="1"/>
  <c r="C24" i="5"/>
  <c r="M24" i="5" s="1"/>
  <c r="Q24" i="5" s="1"/>
  <c r="B25" i="5"/>
  <c r="B21" i="1"/>
  <c r="C20" i="1"/>
  <c r="M20" i="1"/>
  <c r="Q20" i="1" s="1"/>
  <c r="M25" i="15" l="1"/>
  <c r="Q25" i="15" s="1"/>
  <c r="B26" i="15"/>
  <c r="C25" i="15"/>
  <c r="C24" i="14"/>
  <c r="M24" i="14" s="1"/>
  <c r="Q24" i="14" s="1"/>
  <c r="B25" i="14"/>
  <c r="B26" i="13"/>
  <c r="M25" i="13"/>
  <c r="Q25" i="13" s="1"/>
  <c r="C25" i="13"/>
  <c r="B26" i="12"/>
  <c r="M25" i="12"/>
  <c r="Q25" i="12" s="1"/>
  <c r="C25" i="12"/>
  <c r="B26" i="11"/>
  <c r="M25" i="11"/>
  <c r="Q25" i="11" s="1"/>
  <c r="C25" i="11"/>
  <c r="B26" i="10"/>
  <c r="M25" i="10"/>
  <c r="Q25" i="10" s="1"/>
  <c r="C25" i="10"/>
  <c r="B26" i="9"/>
  <c r="M25" i="9"/>
  <c r="Q25" i="9" s="1"/>
  <c r="C25" i="9"/>
  <c r="B26" i="8"/>
  <c r="C25" i="8"/>
  <c r="M25" i="8" s="1"/>
  <c r="Q25" i="8" s="1"/>
  <c r="B26" i="7"/>
  <c r="M25" i="7"/>
  <c r="Q25" i="7" s="1"/>
  <c r="C25" i="7"/>
  <c r="B26" i="6"/>
  <c r="M25" i="6"/>
  <c r="Q25" i="6" s="1"/>
  <c r="C25" i="6"/>
  <c r="B26" i="5"/>
  <c r="C25" i="5"/>
  <c r="M25" i="5" s="1"/>
  <c r="Q25" i="5" s="1"/>
  <c r="B22" i="1"/>
  <c r="C21" i="1"/>
  <c r="M21" i="1" s="1"/>
  <c r="Q21" i="1" s="1"/>
  <c r="B27" i="15" l="1"/>
  <c r="M26" i="15"/>
  <c r="Q26" i="15" s="1"/>
  <c r="C26" i="15"/>
  <c r="B26" i="14"/>
  <c r="C25" i="14"/>
  <c r="M25" i="14" s="1"/>
  <c r="Q25" i="14" s="1"/>
  <c r="B27" i="13"/>
  <c r="M26" i="13"/>
  <c r="Q26" i="13" s="1"/>
  <c r="C26" i="13"/>
  <c r="B27" i="12"/>
  <c r="M26" i="12"/>
  <c r="Q26" i="12" s="1"/>
  <c r="C26" i="12"/>
  <c r="B27" i="11"/>
  <c r="M26" i="11"/>
  <c r="Q26" i="11" s="1"/>
  <c r="C26" i="11"/>
  <c r="B27" i="10"/>
  <c r="C26" i="10"/>
  <c r="M26" i="10" s="1"/>
  <c r="Q26" i="10" s="1"/>
  <c r="B27" i="9"/>
  <c r="M26" i="9"/>
  <c r="Q26" i="9" s="1"/>
  <c r="C26" i="9"/>
  <c r="B27" i="8"/>
  <c r="C26" i="8"/>
  <c r="M26" i="8" s="1"/>
  <c r="Q26" i="8" s="1"/>
  <c r="B27" i="7"/>
  <c r="M26" i="7"/>
  <c r="Q26" i="7" s="1"/>
  <c r="C26" i="7"/>
  <c r="B27" i="6"/>
  <c r="C26" i="6"/>
  <c r="M26" i="6" s="1"/>
  <c r="B27" i="5"/>
  <c r="C26" i="5"/>
  <c r="M26" i="5" s="1"/>
  <c r="Q26" i="5" s="1"/>
  <c r="B23" i="1"/>
  <c r="C22" i="1"/>
  <c r="M22" i="1" s="1"/>
  <c r="Q22" i="1" s="1"/>
  <c r="Q26" i="6" l="1"/>
  <c r="N26" i="6"/>
  <c r="B28" i="15"/>
  <c r="M27" i="15"/>
  <c r="Q27" i="15" s="1"/>
  <c r="C27" i="15"/>
  <c r="B27" i="14"/>
  <c r="C26" i="14"/>
  <c r="M26" i="14" s="1"/>
  <c r="Q26" i="14" s="1"/>
  <c r="B28" i="13"/>
  <c r="C27" i="13"/>
  <c r="M27" i="13" s="1"/>
  <c r="Q27" i="13" s="1"/>
  <c r="B28" i="12"/>
  <c r="M27" i="12"/>
  <c r="Q27" i="12" s="1"/>
  <c r="C27" i="12"/>
  <c r="B28" i="11"/>
  <c r="C27" i="11"/>
  <c r="M27" i="11" s="1"/>
  <c r="Q27" i="11" s="1"/>
  <c r="C27" i="10"/>
  <c r="M27" i="10" s="1"/>
  <c r="Q27" i="10" s="1"/>
  <c r="B28" i="10"/>
  <c r="M27" i="9"/>
  <c r="Q27" i="9" s="1"/>
  <c r="C27" i="9"/>
  <c r="B28" i="9"/>
  <c r="B28" i="8"/>
  <c r="M27" i="8"/>
  <c r="Q27" i="8" s="1"/>
  <c r="C27" i="8"/>
  <c r="C27" i="7"/>
  <c r="M27" i="7" s="1"/>
  <c r="Q27" i="7" s="1"/>
  <c r="B28" i="7"/>
  <c r="M27" i="6"/>
  <c r="Q27" i="6" s="1"/>
  <c r="C27" i="6"/>
  <c r="B28" i="6"/>
  <c r="B28" i="5"/>
  <c r="M27" i="5"/>
  <c r="Q27" i="5" s="1"/>
  <c r="C27" i="5"/>
  <c r="B24" i="1"/>
  <c r="C23" i="1"/>
  <c r="M23" i="1" s="1"/>
  <c r="Q23" i="1" s="1"/>
  <c r="R26" i="6" l="1"/>
  <c r="R7" i="6" s="1"/>
  <c r="P26" i="6"/>
  <c r="P7" i="6" s="1"/>
  <c r="S26" i="6"/>
  <c r="S7" i="6" s="1"/>
  <c r="O26" i="6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B29" i="15"/>
  <c r="C28" i="15"/>
  <c r="M28" i="15" s="1"/>
  <c r="Q28" i="15" s="1"/>
  <c r="B28" i="14"/>
  <c r="M27" i="14"/>
  <c r="Q27" i="14" s="1"/>
  <c r="C27" i="14"/>
  <c r="B29" i="13"/>
  <c r="M28" i="13"/>
  <c r="Q28" i="13" s="1"/>
  <c r="C28" i="13"/>
  <c r="C28" i="12"/>
  <c r="M28" i="12"/>
  <c r="Q28" i="12" s="1"/>
  <c r="B29" i="12"/>
  <c r="B29" i="11"/>
  <c r="M28" i="11"/>
  <c r="Q28" i="11" s="1"/>
  <c r="C28" i="11"/>
  <c r="B29" i="10"/>
  <c r="C28" i="10"/>
  <c r="M28" i="10" s="1"/>
  <c r="Q28" i="10" s="1"/>
  <c r="B29" i="9"/>
  <c r="C28" i="9"/>
  <c r="M28" i="9" s="1"/>
  <c r="Q28" i="9" s="1"/>
  <c r="B29" i="8"/>
  <c r="C28" i="8"/>
  <c r="M28" i="8" s="1"/>
  <c r="Q28" i="8" s="1"/>
  <c r="B29" i="7"/>
  <c r="C28" i="7"/>
  <c r="M28" i="7" s="1"/>
  <c r="Q28" i="7" s="1"/>
  <c r="B29" i="6"/>
  <c r="M28" i="6"/>
  <c r="Q28" i="6" s="1"/>
  <c r="C28" i="6"/>
  <c r="M28" i="5"/>
  <c r="Q28" i="5" s="1"/>
  <c r="C28" i="5"/>
  <c r="B29" i="5"/>
  <c r="M24" i="1"/>
  <c r="Q24" i="1" s="1"/>
  <c r="B25" i="1"/>
  <c r="C24" i="1"/>
  <c r="O7" i="7" l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C7" i="16"/>
  <c r="M29" i="15"/>
  <c r="Q29" i="15" s="1"/>
  <c r="B30" i="15"/>
  <c r="C29" i="15"/>
  <c r="M28" i="14"/>
  <c r="Q28" i="14" s="1"/>
  <c r="B29" i="14"/>
  <c r="C28" i="14"/>
  <c r="B30" i="13"/>
  <c r="C29" i="13"/>
  <c r="M29" i="13" s="1"/>
  <c r="Q29" i="13" s="1"/>
  <c r="B30" i="12"/>
  <c r="C29" i="12"/>
  <c r="M29" i="12" s="1"/>
  <c r="Q29" i="12" s="1"/>
  <c r="B30" i="11"/>
  <c r="M29" i="11"/>
  <c r="Q29" i="11" s="1"/>
  <c r="C29" i="11"/>
  <c r="B30" i="10"/>
  <c r="C29" i="10"/>
  <c r="M29" i="10" s="1"/>
  <c r="Q29" i="10" s="1"/>
  <c r="B30" i="9"/>
  <c r="C29" i="9"/>
  <c r="M29" i="9" s="1"/>
  <c r="Q29" i="9" s="1"/>
  <c r="B30" i="8"/>
  <c r="M29" i="8"/>
  <c r="Q29" i="8" s="1"/>
  <c r="C29" i="8"/>
  <c r="B30" i="7"/>
  <c r="C29" i="7"/>
  <c r="M29" i="7" s="1"/>
  <c r="Q29" i="7" s="1"/>
  <c r="B30" i="6"/>
  <c r="C29" i="6"/>
  <c r="M29" i="6" s="1"/>
  <c r="Q29" i="6" s="1"/>
  <c r="B30" i="5"/>
  <c r="M29" i="5"/>
  <c r="Q29" i="5" s="1"/>
  <c r="C29" i="5"/>
  <c r="M25" i="1"/>
  <c r="Q25" i="1" s="1"/>
  <c r="B26" i="1"/>
  <c r="C25" i="1"/>
  <c r="B31" i="15" l="1"/>
  <c r="C30" i="15"/>
  <c r="M30" i="15" s="1"/>
  <c r="Q30" i="15" s="1"/>
  <c r="B30" i="14"/>
  <c r="C29" i="14"/>
  <c r="M29" i="14" s="1"/>
  <c r="Q29" i="14" s="1"/>
  <c r="B31" i="13"/>
  <c r="M30" i="13"/>
  <c r="Q30" i="13" s="1"/>
  <c r="C30" i="13"/>
  <c r="B31" i="12"/>
  <c r="C30" i="12"/>
  <c r="M30" i="12" s="1"/>
  <c r="Q30" i="12" s="1"/>
  <c r="B31" i="11"/>
  <c r="M30" i="11"/>
  <c r="Q30" i="11" s="1"/>
  <c r="C30" i="11"/>
  <c r="B31" i="10"/>
  <c r="C30" i="10"/>
  <c r="M30" i="10" s="1"/>
  <c r="Q30" i="10" s="1"/>
  <c r="B31" i="9"/>
  <c r="M30" i="9"/>
  <c r="Q30" i="9" s="1"/>
  <c r="C30" i="9"/>
  <c r="B31" i="8"/>
  <c r="M30" i="8"/>
  <c r="Q30" i="8" s="1"/>
  <c r="C30" i="8"/>
  <c r="B31" i="7"/>
  <c r="C30" i="7"/>
  <c r="M30" i="7" s="1"/>
  <c r="B31" i="6"/>
  <c r="C30" i="6"/>
  <c r="M30" i="6" s="1"/>
  <c r="Q30" i="6" s="1"/>
  <c r="B31" i="5"/>
  <c r="M30" i="5"/>
  <c r="Q30" i="5" s="1"/>
  <c r="C30" i="5"/>
  <c r="C26" i="1"/>
  <c r="B27" i="1"/>
  <c r="M26" i="1"/>
  <c r="Q26" i="1" s="1"/>
  <c r="Q30" i="7" l="1"/>
  <c r="N30" i="7"/>
  <c r="B32" i="15"/>
  <c r="M31" i="15"/>
  <c r="Q31" i="15" s="1"/>
  <c r="C31" i="15"/>
  <c r="B31" i="14"/>
  <c r="C30" i="14"/>
  <c r="M30" i="14" s="1"/>
  <c r="Q30" i="14" s="1"/>
  <c r="C31" i="13"/>
  <c r="M31" i="13"/>
  <c r="Q31" i="13" s="1"/>
  <c r="B32" i="13"/>
  <c r="B32" i="12"/>
  <c r="M31" i="12"/>
  <c r="Q31" i="12" s="1"/>
  <c r="C31" i="12"/>
  <c r="C31" i="11"/>
  <c r="B32" i="11"/>
  <c r="M31" i="11"/>
  <c r="Q31" i="11" s="1"/>
  <c r="M31" i="10"/>
  <c r="Q31" i="10" s="1"/>
  <c r="B32" i="10"/>
  <c r="C31" i="10"/>
  <c r="M31" i="9"/>
  <c r="Q31" i="9" s="1"/>
  <c r="C31" i="9"/>
  <c r="B32" i="9"/>
  <c r="M31" i="8"/>
  <c r="Q31" i="8" s="1"/>
  <c r="B32" i="8"/>
  <c r="C31" i="8"/>
  <c r="B32" i="7"/>
  <c r="M31" i="7"/>
  <c r="Q31" i="7" s="1"/>
  <c r="C31" i="7"/>
  <c r="B32" i="6"/>
  <c r="C31" i="6"/>
  <c r="M31" i="6" s="1"/>
  <c r="Q31" i="6" s="1"/>
  <c r="B32" i="5"/>
  <c r="M31" i="5"/>
  <c r="Q31" i="5" s="1"/>
  <c r="C31" i="5"/>
  <c r="C27" i="1"/>
  <c r="M27" i="1" s="1"/>
  <c r="Q27" i="1" s="1"/>
  <c r="B28" i="1"/>
  <c r="P30" i="7" l="1"/>
  <c r="P7" i="7" s="1"/>
  <c r="S30" i="7"/>
  <c r="S7" i="7" s="1"/>
  <c r="R30" i="7"/>
  <c r="R7" i="7" s="1"/>
  <c r="O30" i="7"/>
  <c r="O31" i="7" s="1"/>
  <c r="O32" i="7" s="1"/>
  <c r="O33" i="7" s="1"/>
  <c r="O34" i="7" s="1"/>
  <c r="O35" i="7" s="1"/>
  <c r="O36" i="7" s="1"/>
  <c r="O37" i="7" s="1"/>
  <c r="O38" i="7" s="1"/>
  <c r="O39" i="7" s="1"/>
  <c r="B33" i="15"/>
  <c r="M32" i="15"/>
  <c r="Q32" i="15" s="1"/>
  <c r="C32" i="15"/>
  <c r="B32" i="14"/>
  <c r="C31" i="14"/>
  <c r="M31" i="14" s="1"/>
  <c r="Q31" i="14" s="1"/>
  <c r="B33" i="13"/>
  <c r="M32" i="13"/>
  <c r="Q32" i="13" s="1"/>
  <c r="C32" i="13"/>
  <c r="M32" i="12"/>
  <c r="Q32" i="12" s="1"/>
  <c r="B33" i="12"/>
  <c r="C32" i="12"/>
  <c r="B33" i="11"/>
  <c r="M32" i="11"/>
  <c r="Q32" i="11" s="1"/>
  <c r="C32" i="11"/>
  <c r="B33" i="10"/>
  <c r="M32" i="10"/>
  <c r="Q32" i="10" s="1"/>
  <c r="C32" i="10"/>
  <c r="B33" i="9"/>
  <c r="M32" i="9"/>
  <c r="Q32" i="9" s="1"/>
  <c r="C32" i="9"/>
  <c r="B33" i="8"/>
  <c r="C32" i="8"/>
  <c r="M32" i="8" s="1"/>
  <c r="Q32" i="8" s="1"/>
  <c r="B33" i="7"/>
  <c r="M32" i="7"/>
  <c r="Q32" i="7" s="1"/>
  <c r="C32" i="7"/>
  <c r="B33" i="6"/>
  <c r="C32" i="6"/>
  <c r="M32" i="6" s="1"/>
  <c r="Q32" i="6" s="1"/>
  <c r="B33" i="5"/>
  <c r="M32" i="5"/>
  <c r="Q32" i="5" s="1"/>
  <c r="C32" i="5"/>
  <c r="B29" i="1"/>
  <c r="C28" i="1"/>
  <c r="M28" i="1" s="1"/>
  <c r="Q28" i="1" s="1"/>
  <c r="O7" i="8" l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C8" i="16"/>
  <c r="B34" i="15"/>
  <c r="M33" i="15"/>
  <c r="Q33" i="15" s="1"/>
  <c r="C33" i="15"/>
  <c r="C32" i="14"/>
  <c r="M32" i="14" s="1"/>
  <c r="Q32" i="14" s="1"/>
  <c r="B33" i="14"/>
  <c r="B34" i="13"/>
  <c r="M33" i="13"/>
  <c r="Q33" i="13" s="1"/>
  <c r="C33" i="13"/>
  <c r="B34" i="12"/>
  <c r="M33" i="12"/>
  <c r="Q33" i="12" s="1"/>
  <c r="C33" i="12"/>
  <c r="B34" i="11"/>
  <c r="C33" i="11"/>
  <c r="M33" i="11" s="1"/>
  <c r="Q33" i="11" s="1"/>
  <c r="B34" i="10"/>
  <c r="M33" i="10"/>
  <c r="Q33" i="10" s="1"/>
  <c r="C33" i="10"/>
  <c r="B34" i="9"/>
  <c r="M33" i="9"/>
  <c r="Q33" i="9" s="1"/>
  <c r="C33" i="9"/>
  <c r="B34" i="8"/>
  <c r="M33" i="8"/>
  <c r="Q33" i="8" s="1"/>
  <c r="C33" i="8"/>
  <c r="B34" i="7"/>
  <c r="C33" i="7"/>
  <c r="M33" i="7" s="1"/>
  <c r="Q33" i="7" s="1"/>
  <c r="B34" i="6"/>
  <c r="C33" i="6"/>
  <c r="M33" i="6" s="1"/>
  <c r="Q33" i="6" s="1"/>
  <c r="B34" i="5"/>
  <c r="C33" i="5"/>
  <c r="M33" i="5" s="1"/>
  <c r="Q33" i="5" s="1"/>
  <c r="B30" i="1"/>
  <c r="C29" i="1"/>
  <c r="M29" i="1" s="1"/>
  <c r="Q29" i="1" s="1"/>
  <c r="O7" i="9" l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C9" i="16"/>
  <c r="B35" i="15"/>
  <c r="C34" i="15"/>
  <c r="M34" i="15" s="1"/>
  <c r="Q34" i="15" s="1"/>
  <c r="B34" i="14"/>
  <c r="C33" i="14"/>
  <c r="M33" i="14" s="1"/>
  <c r="Q33" i="14" s="1"/>
  <c r="B35" i="13"/>
  <c r="C34" i="13"/>
  <c r="M34" i="13" s="1"/>
  <c r="Q34" i="13" s="1"/>
  <c r="B35" i="12"/>
  <c r="M34" i="12"/>
  <c r="Q34" i="12" s="1"/>
  <c r="C34" i="12"/>
  <c r="B35" i="11"/>
  <c r="C34" i="11"/>
  <c r="M34" i="11" s="1"/>
  <c r="Q34" i="11" s="1"/>
  <c r="B35" i="10"/>
  <c r="C34" i="10"/>
  <c r="M34" i="10" s="1"/>
  <c r="Q34" i="10" s="1"/>
  <c r="B35" i="9"/>
  <c r="M34" i="9"/>
  <c r="Q34" i="9" s="1"/>
  <c r="C34" i="9"/>
  <c r="B35" i="8"/>
  <c r="C34" i="8"/>
  <c r="M34" i="8" s="1"/>
  <c r="Q34" i="8" s="1"/>
  <c r="B35" i="7"/>
  <c r="C34" i="7"/>
  <c r="M34" i="7" s="1"/>
  <c r="Q34" i="7" s="1"/>
  <c r="B35" i="6"/>
  <c r="M34" i="6"/>
  <c r="Q34" i="6" s="1"/>
  <c r="C34" i="6"/>
  <c r="B35" i="5"/>
  <c r="C34" i="5"/>
  <c r="M34" i="5" s="1"/>
  <c r="Q34" i="5" s="1"/>
  <c r="B31" i="1"/>
  <c r="C30" i="1"/>
  <c r="M30" i="1" s="1"/>
  <c r="Q30" i="1" s="1"/>
  <c r="O7" i="10" l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C10" i="16"/>
  <c r="B36" i="15"/>
  <c r="C35" i="15"/>
  <c r="M35" i="15" s="1"/>
  <c r="Q35" i="15" s="1"/>
  <c r="B35" i="14"/>
  <c r="M34" i="14"/>
  <c r="Q34" i="14" s="1"/>
  <c r="C34" i="14"/>
  <c r="C35" i="13"/>
  <c r="M35" i="13" s="1"/>
  <c r="Q35" i="13" s="1"/>
  <c r="B36" i="13"/>
  <c r="B36" i="12"/>
  <c r="C35" i="12"/>
  <c r="M35" i="12" s="1"/>
  <c r="Q35" i="12" s="1"/>
  <c r="M35" i="11"/>
  <c r="Q35" i="11" s="1"/>
  <c r="B36" i="11"/>
  <c r="C35" i="11"/>
  <c r="B36" i="10"/>
  <c r="C35" i="10"/>
  <c r="M35" i="10" s="1"/>
  <c r="Q35" i="10" s="1"/>
  <c r="B36" i="9"/>
  <c r="C35" i="9"/>
  <c r="M35" i="9" s="1"/>
  <c r="Q35" i="9" s="1"/>
  <c r="B36" i="8"/>
  <c r="C35" i="8"/>
  <c r="M35" i="8"/>
  <c r="Q35" i="8" s="1"/>
  <c r="B36" i="7"/>
  <c r="C35" i="7"/>
  <c r="M35" i="7" s="1"/>
  <c r="Q35" i="7" s="1"/>
  <c r="C35" i="6"/>
  <c r="B36" i="6"/>
  <c r="M35" i="6"/>
  <c r="Q35" i="6" s="1"/>
  <c r="B36" i="5"/>
  <c r="M35" i="5"/>
  <c r="Q35" i="5" s="1"/>
  <c r="C35" i="5"/>
  <c r="C31" i="1"/>
  <c r="B32" i="1"/>
  <c r="M31" i="1"/>
  <c r="Q31" i="1" s="1"/>
  <c r="C11" i="16" l="1"/>
  <c r="O7" i="1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B37" i="15"/>
  <c r="M36" i="15"/>
  <c r="Q36" i="15" s="1"/>
  <c r="C36" i="15"/>
  <c r="B36" i="14"/>
  <c r="M35" i="14"/>
  <c r="Q35" i="14" s="1"/>
  <c r="C35" i="14"/>
  <c r="B37" i="13"/>
  <c r="C36" i="13"/>
  <c r="M36" i="13" s="1"/>
  <c r="Q36" i="13" s="1"/>
  <c r="C36" i="12"/>
  <c r="M36" i="12" s="1"/>
  <c r="Q36" i="12" s="1"/>
  <c r="B37" i="12"/>
  <c r="B37" i="11"/>
  <c r="M36" i="11"/>
  <c r="Q36" i="11" s="1"/>
  <c r="C36" i="11"/>
  <c r="B37" i="10"/>
  <c r="C36" i="10"/>
  <c r="M36" i="10" s="1"/>
  <c r="Q36" i="10" s="1"/>
  <c r="B37" i="9"/>
  <c r="C36" i="9"/>
  <c r="M36" i="9" s="1"/>
  <c r="Q36" i="9" s="1"/>
  <c r="B37" i="8"/>
  <c r="M36" i="8"/>
  <c r="Q36" i="8" s="1"/>
  <c r="C36" i="8"/>
  <c r="B37" i="7"/>
  <c r="C36" i="7"/>
  <c r="M36" i="7" s="1"/>
  <c r="Q36" i="7" s="1"/>
  <c r="B37" i="6"/>
  <c r="C36" i="6"/>
  <c r="M36" i="6" s="1"/>
  <c r="Q36" i="6" s="1"/>
  <c r="B37" i="5"/>
  <c r="M36" i="5"/>
  <c r="Q36" i="5" s="1"/>
  <c r="C36" i="5"/>
  <c r="M32" i="1"/>
  <c r="Q32" i="1" s="1"/>
  <c r="B33" i="1"/>
  <c r="C32" i="1"/>
  <c r="O7" i="12" l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C12" i="16"/>
  <c r="M37" i="15"/>
  <c r="Q37" i="15" s="1"/>
  <c r="B38" i="15"/>
  <c r="C37" i="15"/>
  <c r="C36" i="14"/>
  <c r="B37" i="14"/>
  <c r="M36" i="14"/>
  <c r="Q36" i="14" s="1"/>
  <c r="B38" i="13"/>
  <c r="M37" i="13"/>
  <c r="Q37" i="13" s="1"/>
  <c r="C37" i="13"/>
  <c r="B38" i="12"/>
  <c r="M37" i="12"/>
  <c r="Q37" i="12" s="1"/>
  <c r="C37" i="12"/>
  <c r="B38" i="11"/>
  <c r="C37" i="11"/>
  <c r="M37" i="11" s="1"/>
  <c r="Q37" i="11" s="1"/>
  <c r="B38" i="10"/>
  <c r="C37" i="10"/>
  <c r="M37" i="10" s="1"/>
  <c r="Q37" i="10" s="1"/>
  <c r="B38" i="9"/>
  <c r="C37" i="9"/>
  <c r="M37" i="9" s="1"/>
  <c r="Q37" i="9" s="1"/>
  <c r="B38" i="8"/>
  <c r="M37" i="8"/>
  <c r="Q37" i="8" s="1"/>
  <c r="C37" i="8"/>
  <c r="B38" i="7"/>
  <c r="C37" i="7"/>
  <c r="M37" i="7" s="1"/>
  <c r="Q37" i="7" s="1"/>
  <c r="B38" i="6"/>
  <c r="C37" i="6"/>
  <c r="M37" i="6" s="1"/>
  <c r="Q37" i="6" s="1"/>
  <c r="B38" i="5"/>
  <c r="M37" i="5"/>
  <c r="Q37" i="5" s="1"/>
  <c r="C37" i="5"/>
  <c r="B34" i="1"/>
  <c r="C33" i="1"/>
  <c r="M33" i="1" s="1"/>
  <c r="Q33" i="1" s="1"/>
  <c r="O7" i="13" l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C13" i="16"/>
  <c r="B39" i="15"/>
  <c r="C38" i="15"/>
  <c r="M38" i="15" s="1"/>
  <c r="Q38" i="15" s="1"/>
  <c r="B38" i="14"/>
  <c r="C37" i="14"/>
  <c r="M37" i="14" s="1"/>
  <c r="Q37" i="14" s="1"/>
  <c r="B39" i="13"/>
  <c r="M38" i="13"/>
  <c r="Q38" i="13" s="1"/>
  <c r="C38" i="13"/>
  <c r="B39" i="12"/>
  <c r="C38" i="12"/>
  <c r="M38" i="12" s="1"/>
  <c r="Q38" i="12" s="1"/>
  <c r="B39" i="11"/>
  <c r="M38" i="11"/>
  <c r="Q38" i="11" s="1"/>
  <c r="C38" i="11"/>
  <c r="B39" i="10"/>
  <c r="M38" i="10"/>
  <c r="Q38" i="10" s="1"/>
  <c r="C38" i="10"/>
  <c r="B39" i="9"/>
  <c r="C38" i="9"/>
  <c r="M38" i="9" s="1"/>
  <c r="Q38" i="9" s="1"/>
  <c r="B39" i="8"/>
  <c r="M38" i="8"/>
  <c r="Q38" i="8" s="1"/>
  <c r="C38" i="8"/>
  <c r="B39" i="7"/>
  <c r="M38" i="7"/>
  <c r="Q38" i="7" s="1"/>
  <c r="C38" i="7"/>
  <c r="B39" i="6"/>
  <c r="M38" i="6"/>
  <c r="Q38" i="6" s="1"/>
  <c r="C38" i="6"/>
  <c r="B39" i="5"/>
  <c r="M38" i="5"/>
  <c r="Q38" i="5" s="1"/>
  <c r="C38" i="5"/>
  <c r="C34" i="1"/>
  <c r="M34" i="1" s="1"/>
  <c r="Q34" i="1" s="1"/>
  <c r="B35" i="1"/>
  <c r="C14" i="16" l="1"/>
  <c r="O7" i="14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M39" i="15"/>
  <c r="Q39" i="15" s="1"/>
  <c r="Q7" i="15" s="1"/>
  <c r="C39" i="15"/>
  <c r="B39" i="14"/>
  <c r="C38" i="14"/>
  <c r="M38" i="14" s="1"/>
  <c r="Q38" i="14" s="1"/>
  <c r="C39" i="13"/>
  <c r="M39" i="13" s="1"/>
  <c r="Q39" i="13" s="1"/>
  <c r="Q7" i="13" s="1"/>
  <c r="M39" i="12"/>
  <c r="Q39" i="12" s="1"/>
  <c r="Q7" i="12" s="1"/>
  <c r="C39" i="12"/>
  <c r="M39" i="11"/>
  <c r="Q39" i="11" s="1"/>
  <c r="Q7" i="11" s="1"/>
  <c r="C39" i="11"/>
  <c r="C39" i="10"/>
  <c r="M39" i="10"/>
  <c r="Q39" i="10" s="1"/>
  <c r="Q7" i="10" s="1"/>
  <c r="M39" i="9"/>
  <c r="Q39" i="9" s="1"/>
  <c r="Q7" i="9" s="1"/>
  <c r="C39" i="9"/>
  <c r="C39" i="8"/>
  <c r="M39" i="8"/>
  <c r="Q39" i="8" s="1"/>
  <c r="Q7" i="8" s="1"/>
  <c r="C39" i="7"/>
  <c r="M39" i="7"/>
  <c r="Q39" i="7" s="1"/>
  <c r="Q7" i="7" s="1"/>
  <c r="C39" i="6"/>
  <c r="M39" i="6" s="1"/>
  <c r="Q39" i="6" s="1"/>
  <c r="Q7" i="6" s="1"/>
  <c r="M39" i="5"/>
  <c r="Q39" i="5" s="1"/>
  <c r="Q7" i="5" s="1"/>
  <c r="C39" i="5"/>
  <c r="C35" i="1"/>
  <c r="M35" i="1" s="1"/>
  <c r="Q35" i="1" s="1"/>
  <c r="B36" i="1"/>
  <c r="C15" i="16" l="1"/>
  <c r="O7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C16" i="16" s="1"/>
  <c r="M39" i="14"/>
  <c r="Q39" i="14" s="1"/>
  <c r="Q7" i="14" s="1"/>
  <c r="C39" i="14"/>
  <c r="B37" i="1"/>
  <c r="C36" i="1"/>
  <c r="M36" i="1" s="1"/>
  <c r="Q36" i="1" s="1"/>
  <c r="C17" i="16" l="1"/>
  <c r="M37" i="1"/>
  <c r="Q37" i="1" s="1"/>
  <c r="B38" i="1"/>
  <c r="C37" i="1"/>
  <c r="B39" i="1" l="1"/>
  <c r="C38" i="1"/>
  <c r="M38" i="1" s="1"/>
  <c r="Q38" i="1" s="1"/>
  <c r="M39" i="1" l="1"/>
  <c r="Q39" i="1" s="1"/>
  <c r="Q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<sst xmlns="http://schemas.openxmlformats.org/spreadsheetml/2006/main" count="596" uniqueCount="110">
  <si>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</si>
  <si>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</si>
  <si>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</si>
  <si>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</si>
  <si>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</si>
  <si>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</si>
  <si>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</si>
  <si>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</si>
  <si>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</si>
  <si>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</si>
  <si>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</si>
  <si>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</si>
  <si>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</si>
  <si>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</si>
  <si>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</si>
  <si>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</si>
  <si>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</si>
  <si>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</si>
  <si>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</si>
  <si>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</si>
  <si>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</si>
  <si>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</si>
  <si>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</si>
  <si>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</si>
  <si>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</si>
  <si>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</si>
  <si>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</si>
  <si>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</si>
  <si>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</si>
  <si>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</si>
  <si>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</si>
  <si>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</si>
  <si>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</si>
  <si>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</si>
  <si>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</si>
  <si>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</si>
  <si>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</si>
  <si>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</si>
  <si>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</si>
  <si>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</si>
  <si>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</si>
  <si>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</si>
  <si>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</si>
  <si>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</si>
  <si>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</si>
  <si>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</si>
  <si>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</si>
  <si>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</si>
  <si>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</si>
  <si>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</si>
  <si>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</si>
  <si>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</si>
  <si>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</si>
  <si>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</si>
  <si>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</si>
  <si>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</si>
  <si>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</si>
  <si>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</si>
  <si>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</si>
  <si>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</si>
  <si>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</si>
  <si>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</si>
  <si>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</si>
  <si>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</si>
  <si>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</si>
  <si>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</si>
  <si>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</si>
  <si>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</si>
  <si>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</si>
  <si>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</si>
  <si>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</si>
  <si>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</si>
  <si>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</si>
  <si>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</si>
  <si>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</si>
  <si>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</si>
  <si>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</si>
  <si>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</si>
  <si>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</si>
  <si>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</si>
  <si>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</si>
  <si>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</si>
  <si>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</si>
  <si>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</si>
  <si>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</si>
  <si>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</si>
  <si>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</si>
  <si>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</si>
  <si>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</si>
  <si>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</si>
  <si>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</si>
  <si>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</si>
  <si>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</si>
  <si>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</si>
  <si>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</si>
  <si>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</si>
  <si>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</si>
  <si>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</si>
  <si>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</si>
  <si>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</si>
  <si>
    <t>Saldo Anterior</t>
  </si>
  <si>
    <t>Relatório de Saldo de Horas</t>
  </si>
  <si>
    <t>Total</t>
  </si>
  <si>
    <t>1º Período</t>
  </si>
  <si>
    <t>2º Período</t>
  </si>
  <si>
    <t>Total Jornada</t>
  </si>
  <si>
    <t>Período</t>
  </si>
  <si>
    <t>Qtd. Horas por Jornada</t>
  </si>
  <si>
    <t>1° Período</t>
  </si>
  <si>
    <t>2°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</si>
</sst>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7" fontId="1" fillId="7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/>
    </xf>
    <xf numFmtId="0" fontId="0" fillId="0" borderId="24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</xf>
    <xf numFmtId="164" fontId="1" fillId="0" borderId="6" xfId="0" applyNumberFormat="1" applyFont="1" applyBorder="1" applyAlignment="1" applyProtection="1">
      <alignment horizontal="center"/>
    </xf>
    <xf numFmtId="20" fontId="0" fillId="6" borderId="11" xfId="0" applyNumberFormat="1" applyFont="1" applyFill="1" applyBorder="1" applyAlignment="1">
      <alignment horizontal="center"/>
    </xf>
    <xf numFmtId="20" fontId="0" fillId="0" borderId="0" xfId="0" applyNumberFormat="1" applyAlignment="1" applyProtection="1">
      <alignment horizontal="center"/>
      <protection locked="0"/>
    </xf>
    <xf numFmtId="166" fontId="0" fillId="0" borderId="24" xfId="0" applyNumberFormat="1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166" fontId="0" fillId="0" borderId="26" xfId="0" applyNumberFormat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1" fillId="0" borderId="7" xfId="0" applyNumberFormat="1" applyFont="1" applyBorder="1" applyAlignment="1" applyProtection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0" fillId="3" borderId="2" xfId="0" applyNumberFormat="1" applyFill="1" applyBorder="1" applyAlignment="1" applyProtection="1">
      <alignment horizontal="center"/>
      <protection locked="0"/>
    </xf>
    <xf numFmtId="0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0" fontId="0" fillId="3" borderId="3" xfId="0" applyNumberFormat="1" applyFill="1" applyBorder="1" applyAlignment="1" applyProtection="1">
      <alignment horizontal="center"/>
      <protection locked="0"/>
    </xf>
    <xf numFmtId="0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92"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Evento" displayName="tblEvento" ref="A2:F13" totalsRowShown="0" headerRowDxfId="391" dataDxfId="390">
  <sortState ref="A3:F13">
    <sortCondition ref="A8"/>
  </sortState>
  <tableColumns count="6">
    <tableColumn id="1" name="Evento" dataDxfId="389"/>
    <tableColumn id="2" name="Colorir Linha" dataDxfId="388"/>
    <tableColumn id="5" name="Colorir Período" dataDxfId="387"/>
    <tableColumn id="6" name="Libera o Período" dataDxfId="386"/>
    <tableColumn id="4" name="Conta hora Extra" dataDxfId="385"/>
    <tableColumn id="3" name="Descrição" dataDxfId="38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8" name="tblHorasAbr" displayName="tblHorasAbr" ref="B8:T39" totalsRowShown="0" headerRowDxfId="252" dataDxfId="251">
  <tableColumns count="19">
    <tableColumn id="1" name="Data" dataDxfId="250">
      <calculatedColumnFormula>IF(B8&lt;&gt;"",IF(DAY(B8+1)=1,"",B8+1),"")</calculatedColumnFormula>
    </tableColumn>
    <tableColumn id="2" name="Dia" dataDxfId="249">
      <calculatedColumnFormula>TEXT(tblHorasAbr[Data],"ddd")</calculatedColumnFormula>
    </tableColumn>
    <tableColumn id="3" name="Evento _x000a_(1º Período)" dataDxfId="248"/>
    <tableColumn id="4" name="Entrada - 1" dataDxfId="247"/>
    <tableColumn id="5" name="Saída - 1 (Almoço)" dataDxfId="246"/>
    <tableColumn id="6" name="Entrada - 2 (Almoço)" dataDxfId="245"/>
    <tableColumn id="7" name="Saída - 2" dataDxfId="244"/>
    <tableColumn id="13" name="Evento _x000a_(2º Período)" dataDxfId="243"/>
    <tableColumn id="15" name="Horas Trabalhadas (1º Período)" dataDxfId="242">
      <calculatedColumnFormula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calculatedColumnFormula>
    </tableColumn>
    <tableColumn id="16" name="Horas Trabalhadas (2º Período)" dataDxfId="241">
      <calculatedColumnFormula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calculatedColumnFormula>
    </tableColumn>
    <tableColumn id="8" name="Horas Trabalhadas" dataDxfId="240">
      <calculatedColumnFormula>tblHorasAbr[Horas Trabalhadas (1º Período)]+tblHorasAbr[Horas Trabalhadas (2º Período)]</calculatedColumnFormula>
    </tableColumn>
    <tableColumn id="17" name="Jornada Diária" dataDxfId="239">
      <calculatedColumnFormula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calculatedColumnFormula>
    </tableColumn>
    <tableColumn id="11" name="Horas Trabalhadas Além Jornada" dataDxfId="238">
      <calculatedColumnFormula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calculatedColumnFormula>
    </tableColumn>
    <tableColumn id="18" name="Saldo de Horas" dataDxfId="237">
      <calculatedColumnFormula>IF(tblHorasAbr[[#This Row],[Horas Trabalhadas Além Jornada]]&gt;0,
        IF(tblHorasAbr[[#This Row],[Jornada Diária]]&lt;&gt;"",
              IF(HOUR(tblHorasAbr[[#This Row],[Horas Trabalhadas Além Jornada]])&gt;=VLOOKUP(LIMITE,tblLimiteHora[],Tabelas!$I$1,FALSE),
                    VLOOKUP(LIMITE,tblLimiteHora[],Tabelas!$J$1,FALSE),
                    tblHorasAbr[[#This Row],[Horas Trabalhadas Além Jornada]]),
              tblHorasAbr[[#This Row],[Horas Trabalhadas Além Jornada]]),
        0)</calculatedColumnFormula>
    </tableColumn>
    <tableColumn id="19" name="Atrasos_x000a_(horas)" dataDxfId="236">
      <calculatedColumnFormula>IF(tblHorasAbr[Horas Trabalhadas Além Jornada]&lt;0,IF(OR(tblHorasAbr[Evento 
(1º Período)]="",tblHorasAbr[Evento 
(2º Período)]=""),tblHorasAbr[Horas Trabalhadas Além Jornada],""),"")</calculatedColumnFormula>
    </tableColumn>
    <tableColumn id="14" name="Faltas_x000a_(dias)" dataDxfId="235">
      <calculatedColumnFormula>IF(tblHorasAbr[Jornada Diária]&lt;&gt;"",IF((N(tblHorasAbr[Jornada Diária])-ABS(N(tblHorasAbr[Horas Trabalhadas Além Jornada])))=0,1,""),"")</calculatedColumnFormula>
    </tableColumn>
    <tableColumn id="10" name="Hora Extra Normal" dataDxfId="234">
      <calculatedColumnFormula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calculatedColumnFormula>
    </tableColumn>
    <tableColumn id="9" name="Hora Extra _x000a_Especial" dataDxfId="233">
      <calculatedColumnFormula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calculatedColumnFormula>
    </tableColumn>
    <tableColumn id="12" name="Informação" dataDxfId="232">
      <calculatedColumnFormula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9" name="tblHorasMai" displayName="tblHorasMai" ref="B8:T39" totalsRowShown="0" headerRowDxfId="223" dataDxfId="222">
  <tableColumns count="19">
    <tableColumn id="1" name="Data" dataDxfId="221">
      <calculatedColumnFormula>IF(B8&lt;&gt;"",IF(DAY(B8+1)=1,"",B8+1),"")</calculatedColumnFormula>
    </tableColumn>
    <tableColumn id="2" name="Dia" dataDxfId="220">
      <calculatedColumnFormula>TEXT(tblHorasMai[Data],"ddd")</calculatedColumnFormula>
    </tableColumn>
    <tableColumn id="3" name="Evento _x000a_(1º Período)" dataDxfId="219"/>
    <tableColumn id="4" name="Entrada - 1" dataDxfId="218"/>
    <tableColumn id="5" name="Saída - 1 (Almoço)" dataDxfId="217"/>
    <tableColumn id="6" name="Entrada - 2 (Almoço)" dataDxfId="216"/>
    <tableColumn id="7" name="Saída - 2" dataDxfId="215"/>
    <tableColumn id="13" name="Evento _x000a_(2º Período)" dataDxfId="214"/>
    <tableColumn id="15" name="Horas Trabalhadas (1º Período)" dataDxfId="213">
      <calculatedColumnFormula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calculatedColumnFormula>
    </tableColumn>
    <tableColumn id="16" name="Horas Trabalhadas (2º Período)" dataDxfId="212">
      <calculatedColumnFormula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calculatedColumnFormula>
    </tableColumn>
    <tableColumn id="8" name="Horas Trabalhadas" dataDxfId="211">
      <calculatedColumnFormula>tblHorasMai[Horas Trabalhadas (1º Período)]+tblHorasMai[Horas Trabalhadas (2º Período)]</calculatedColumnFormula>
    </tableColumn>
    <tableColumn id="17" name="Jornada Diária" dataDxfId="210">
      <calculatedColumnFormula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calculatedColumnFormula>
    </tableColumn>
    <tableColumn id="11" name="Horas Trabalhadas Além Jornada" dataDxfId="209">
      <calculatedColumnFormula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calculatedColumnFormula>
    </tableColumn>
    <tableColumn id="18" name="Saldo de Horas" dataDxfId="208">
      <calculatedColumnFormula>IF(tblHorasMai[[#This Row],[Horas Trabalhadas Além Jornada]]&gt;0,
        IF(tblHorasMai[[#This Row],[Jornada Diária]]&lt;&gt;"",
              IF(HOUR(tblHorasMai[[#This Row],[Horas Trabalhadas Além Jornada]])&gt;=VLOOKUP(LIMITE,tblLimiteHora[],Tabelas!$I$1,FALSE),
                    VLOOKUP(LIMITE,tblLimiteHora[],Tabelas!$J$1,FALSE),
                    tblHorasMai[[#This Row],[Horas Trabalhadas Além Jornada]]),
              tblHorasMai[[#This Row],[Horas Trabalhadas Além Jornada]]),
        0)</calculatedColumnFormula>
    </tableColumn>
    <tableColumn id="19" name="Atrasos_x000a_(horas)" dataDxfId="207">
      <calculatedColumnFormula>IF(tblHorasMai[Horas Trabalhadas Além Jornada]&lt;0,IF(OR(tblHorasMai[Evento 
(1º Período)]="",tblHorasMai[Evento 
(2º Período)]=""),tblHorasMai[Horas Trabalhadas Além Jornada],""),"")</calculatedColumnFormula>
    </tableColumn>
    <tableColumn id="14" name="Faltas_x000a_(dias)" dataDxfId="206">
      <calculatedColumnFormula>IF(tblHorasMai[Jornada Diária]&lt;&gt;"",IF((N(tblHorasMai[Jornada Diária])-ABS(N(tblHorasMai[Horas Trabalhadas Além Jornada])))=0,1,""),"")</calculatedColumnFormula>
    </tableColumn>
    <tableColumn id="10" name="Hora Extra Normal" dataDxfId="205">
      <calculatedColumnFormula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calculatedColumnFormula>
    </tableColumn>
    <tableColumn id="9" name="Hora Extra _x000a_Especial" dataDxfId="204">
      <calculatedColumnFormula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calculatedColumnFormula>
    </tableColumn>
    <tableColumn id="12" name="Informação" dataDxfId="203">
      <calculatedColumnFormula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0" name="tblHorasJun" displayName="tblHorasJun" ref="B8:T39" totalsRowShown="0" headerRowDxfId="194" dataDxfId="193">
  <tableColumns count="19">
    <tableColumn id="1" name="Data" dataDxfId="192">
      <calculatedColumnFormula>IF(B8&lt;&gt;"",IF(DAY(B8+1)=1,"",B8+1),"")</calculatedColumnFormula>
    </tableColumn>
    <tableColumn id="2" name="Dia" dataDxfId="191">
      <calculatedColumnFormula>TEXT(tblHorasJun[Data],"ddd")</calculatedColumnFormula>
    </tableColumn>
    <tableColumn id="3" name="Evento _x000a_(1º Período)" dataDxfId="190"/>
    <tableColumn id="4" name="Entrada - 1" dataDxfId="189"/>
    <tableColumn id="5" name="Saída - 1 (Almoço)" dataDxfId="188"/>
    <tableColumn id="6" name="Entrada - 2 (Almoço)" dataDxfId="187"/>
    <tableColumn id="7" name="Saída - 2" dataDxfId="186"/>
    <tableColumn id="13" name="Evento _x000a_(2º Período)" dataDxfId="185"/>
    <tableColumn id="15" name="Horas Trabalhadas (1º Período)" dataDxfId="184">
      <calculatedColumnFormula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calculatedColumnFormula>
    </tableColumn>
    <tableColumn id="16" name="Horas Trabalhadas (2º Período)" dataDxfId="183">
      <calculatedColumnFormula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calculatedColumnFormula>
    </tableColumn>
    <tableColumn id="8" name="Horas Trabalhadas" dataDxfId="182">
      <calculatedColumnFormula>tblHorasJun[Horas Trabalhadas (1º Período)]+tblHorasJun[Horas Trabalhadas (2º Período)]</calculatedColumnFormula>
    </tableColumn>
    <tableColumn id="17" name="Jornada Diária" dataDxfId="181">
      <calculatedColumnFormula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calculatedColumnFormula>
    </tableColumn>
    <tableColumn id="11" name="Horas Trabalhadas Além Jornada" dataDxfId="180">
      <calculatedColumnFormula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calculatedColumnFormula>
    </tableColumn>
    <tableColumn id="18" name="Saldo de Horas" dataDxfId="179">
      <calculatedColumnFormula>IF(tblHorasJun[[#This Row],[Horas Trabalhadas Além Jornada]]&gt;0,
        IF(tblHorasJun[[#This Row],[Jornada Diária]]&lt;&gt;"",
              IF(HOUR(tblHorasJun[[#This Row],[Horas Trabalhadas Além Jornada]])&gt;=VLOOKUP(LIMITE,tblLimiteHora[],Tabelas!$I$1,FALSE),
                    VLOOKUP(LIMITE,tblLimiteHora[],Tabelas!$J$1,FALSE),
                    tblHorasJun[[#This Row],[Horas Trabalhadas Além Jornada]]),
              tblHorasJun[[#This Row],[Horas Trabalhadas Além Jornada]]),
        0)</calculatedColumnFormula>
    </tableColumn>
    <tableColumn id="19" name="Atrasos_x000a_(horas)" dataDxfId="178">
      <calculatedColumnFormula>IF(tblHorasJun[Horas Trabalhadas Além Jornada]&lt;0,IF(OR(tblHorasJun[Evento 
(1º Período)]="",tblHorasJun[Evento 
(2º Período)]=""),tblHorasJun[Horas Trabalhadas Além Jornada],""),"")</calculatedColumnFormula>
    </tableColumn>
    <tableColumn id="14" name="Faltas_x000a_(dias)" dataDxfId="177">
      <calculatedColumnFormula>IF(tblHorasJun[Jornada Diária]&lt;&gt;"",IF((N(tblHorasJun[Jornada Diária])-ABS(N(tblHorasJun[Horas Trabalhadas Além Jornada])))=0,1,""),"")</calculatedColumnFormula>
    </tableColumn>
    <tableColumn id="10" name="Hora Extra Normal" dataDxfId="176">
      <calculatedColumnFormula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calculatedColumnFormula>
    </tableColumn>
    <tableColumn id="9" name="Hora Extra _x000a_Especial" dataDxfId="175">
      <calculatedColumnFormula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calculatedColumnFormula>
    </tableColumn>
    <tableColumn id="12" name="Informação" dataDxfId="174">
      <calculatedColumnFormula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1" name="tblHorasJul" displayName="tblHorasJul" ref="B8:T39" totalsRowShown="0" headerRowDxfId="165" dataDxfId="164">
  <tableColumns count="19">
    <tableColumn id="1" name="Data" dataDxfId="163">
      <calculatedColumnFormula>IF(B8&lt;&gt;"",IF(DAY(B8+1)=1,"",B8+1),"")</calculatedColumnFormula>
    </tableColumn>
    <tableColumn id="2" name="Dia" dataDxfId="162">
      <calculatedColumnFormula>TEXT(tblHorasJul[Data],"ddd")</calculatedColumnFormula>
    </tableColumn>
    <tableColumn id="3" name="Evento _x000a_(1º Período)" dataDxfId="161"/>
    <tableColumn id="4" name="Entrada - 1" dataDxfId="160"/>
    <tableColumn id="5" name="Saída - 1 (Almoço)" dataDxfId="159"/>
    <tableColumn id="6" name="Entrada - 2 (Almoço)" dataDxfId="158"/>
    <tableColumn id="7" name="Saída - 2" dataDxfId="157"/>
    <tableColumn id="13" name="Evento _x000a_(2º Período)" dataDxfId="156"/>
    <tableColumn id="15" name="Horas Trabalhadas (1º Período)" dataDxfId="155">
      <calculatedColumnFormula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calculatedColumnFormula>
    </tableColumn>
    <tableColumn id="16" name="Horas Trabalhadas (2º Período)" dataDxfId="154">
      <calculatedColumnFormula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calculatedColumnFormula>
    </tableColumn>
    <tableColumn id="8" name="Horas Trabalhadas" dataDxfId="153">
      <calculatedColumnFormula>tblHorasJul[Horas Trabalhadas (1º Período)]+tblHorasJul[Horas Trabalhadas (2º Período)]</calculatedColumnFormula>
    </tableColumn>
    <tableColumn id="17" name="Jornada Diária" dataDxfId="152">
      <calculatedColumnFormula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calculatedColumnFormula>
    </tableColumn>
    <tableColumn id="11" name="Horas Trabalhadas Além Jornada" dataDxfId="151">
      <calculatedColumnFormula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calculatedColumnFormula>
    </tableColumn>
    <tableColumn id="18" name="Saldo de Horas" dataDxfId="150">
      <calculatedColumnFormula>IF(tblHorasJul[[#This Row],[Horas Trabalhadas Além Jornada]]&gt;0,
        IF(tblHorasJul[[#This Row],[Jornada Diária]]&lt;&gt;"",
              IF(HOUR(tblHorasJul[[#This Row],[Horas Trabalhadas Além Jornada]])&gt;=VLOOKUP(LIMITE,tblLimiteHora[],Tabelas!$I$1,FALSE),
                    VLOOKUP(LIMITE,tblLimiteHora[],Tabelas!$J$1,FALSE),
                    tblHorasJul[[#This Row],[Horas Trabalhadas Além Jornada]]),
              tblHorasJul[[#This Row],[Horas Trabalhadas Além Jornada]]),
        0)</calculatedColumnFormula>
    </tableColumn>
    <tableColumn id="19" name="Atrasos_x000a_(horas)" dataDxfId="149">
      <calculatedColumnFormula>IF(tblHorasJul[Horas Trabalhadas Além Jornada]&lt;0,IF(OR(tblHorasJul[Evento 
(1º Período)]="",tblHorasJul[Evento 
(2º Período)]=""),tblHorasJul[Horas Trabalhadas Além Jornada],""),"")</calculatedColumnFormula>
    </tableColumn>
    <tableColumn id="14" name="Faltas_x000a_(dias)" dataDxfId="148">
      <calculatedColumnFormula>IF(tblHorasJul[Jornada Diária]&lt;&gt;"",IF((N(tblHorasJul[Jornada Diária])-ABS(N(tblHorasJul[Horas Trabalhadas Além Jornada])))=0,1,""),"")</calculatedColumnFormula>
    </tableColumn>
    <tableColumn id="10" name="Hora Extra Normal" dataDxfId="147">
      <calculatedColumnFormula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calculatedColumnFormula>
    </tableColumn>
    <tableColumn id="9" name="Hora Extra _x000a_Especial" dataDxfId="146">
      <calculatedColumnFormula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calculatedColumnFormula>
    </tableColumn>
    <tableColumn id="12" name="Informação" dataDxfId="145">
      <calculatedColumnFormula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2" name="tblHorasAgo" displayName="tblHorasAgo" ref="B8:T39" totalsRowShown="0" headerRowDxfId="136" dataDxfId="135">
  <tableColumns count="19">
    <tableColumn id="1" name="Data" dataDxfId="134">
      <calculatedColumnFormula>IF(B8&lt;&gt;"",IF(DAY(B8+1)=1,"",B8+1),"")</calculatedColumnFormula>
    </tableColumn>
    <tableColumn id="2" name="Dia" dataDxfId="133">
      <calculatedColumnFormula>TEXT(tblHorasAgo[Data],"ddd")</calculatedColumnFormula>
    </tableColumn>
    <tableColumn id="3" name="Evento _x000a_(1º Período)" dataDxfId="132"/>
    <tableColumn id="4" name="Entrada - 1" dataDxfId="131"/>
    <tableColumn id="5" name="Saída - 1 (Almoço)" dataDxfId="130"/>
    <tableColumn id="6" name="Entrada - 2 (Almoço)" dataDxfId="129"/>
    <tableColumn id="7" name="Saída - 2" dataDxfId="128"/>
    <tableColumn id="13" name="Evento _x000a_(2º Período)" dataDxfId="127"/>
    <tableColumn id="15" name="Horas Trabalhadas (1º Período)" dataDxfId="126">
      <calculatedColumnFormula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calculatedColumnFormula>
    </tableColumn>
    <tableColumn id="16" name="Horas Trabalhadas (2º Período)" dataDxfId="125">
      <calculatedColumnFormula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calculatedColumnFormula>
    </tableColumn>
    <tableColumn id="8" name="Horas Trabalhadas" dataDxfId="124">
      <calculatedColumnFormula>tblHorasAgo[Horas Trabalhadas (1º Período)]+tblHorasAgo[Horas Trabalhadas (2º Período)]</calculatedColumnFormula>
    </tableColumn>
    <tableColumn id="17" name="Jornada Diária" dataDxfId="123">
      <calculatedColumnFormula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calculatedColumnFormula>
    </tableColumn>
    <tableColumn id="11" name="Horas Trabalhadas Além Jornada" dataDxfId="122">
      <calculatedColumnFormula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calculatedColumnFormula>
    </tableColumn>
    <tableColumn id="18" name="Saldo de Horas" dataDxfId="121">
      <calculatedColumnFormula>IF(tblHorasAgo[[#This Row],[Horas Trabalhadas Além Jornada]]&gt;0,
        IF(tblHorasAgo[[#This Row],[Jornada Diária]]&lt;&gt;"",
              IF(HOUR(tblHorasAgo[[#This Row],[Horas Trabalhadas Além Jornada]])&gt;=VLOOKUP(LIMITE,tblLimiteHora[],Tabelas!$I$1,FALSE),
                    VLOOKUP(LIMITE,tblLimiteHora[],Tabelas!$J$1,FALSE),
                    tblHorasAgo[[#This Row],[Horas Trabalhadas Além Jornada]]),
              tblHorasAgo[[#This Row],[Horas Trabalhadas Além Jornada]]),
        0)</calculatedColumnFormula>
    </tableColumn>
    <tableColumn id="19" name="Atrasos_x000a_(horas)" dataDxfId="120">
      <calculatedColumnFormula>IF(tblHorasAgo[Horas Trabalhadas Além Jornada]&lt;0,IF(OR(tblHorasAgo[Evento 
(1º Período)]="",tblHorasAgo[Evento 
(2º Período)]=""),tblHorasAgo[Horas Trabalhadas Além Jornada],""),"")</calculatedColumnFormula>
    </tableColumn>
    <tableColumn id="14" name="Faltas_x000a_(dias)" dataDxfId="119">
      <calculatedColumnFormula>IF(tblHorasAgo[Jornada Diária]&lt;&gt;"",IF((N(tblHorasAgo[Jornada Diária])-ABS(N(tblHorasAgo[Horas Trabalhadas Além Jornada])))=0,1,""),"")</calculatedColumnFormula>
    </tableColumn>
    <tableColumn id="10" name="Hora Extra Normal" dataDxfId="118">
      <calculatedColumnFormula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calculatedColumnFormula>
    </tableColumn>
    <tableColumn id="9" name="Hora Extra _x000a_Especial" dataDxfId="117">
      <calculatedColumnFormula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calculatedColumnFormula>
    </tableColumn>
    <tableColumn id="12" name="Informação" dataDxfId="116">
      <calculatedColumnFormula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3" name="tblHorasSet" displayName="tblHorasSet" ref="B8:T39" totalsRowShown="0" headerRowDxfId="107" dataDxfId="106">
  <tableColumns count="19">
    <tableColumn id="1" name="Data" dataDxfId="105">
      <calculatedColumnFormula>IF(B8&lt;&gt;"",IF(DAY(B8+1)=1,"",B8+1),"")</calculatedColumnFormula>
    </tableColumn>
    <tableColumn id="2" name="Dia" dataDxfId="104">
      <calculatedColumnFormula>TEXT(tblHorasSet[Data],"ddd")</calculatedColumnFormula>
    </tableColumn>
    <tableColumn id="3" name="Evento _x000a_(1º Período)" dataDxfId="103"/>
    <tableColumn id="4" name="Entrada - 1" dataDxfId="102"/>
    <tableColumn id="5" name="Saída - 1 (Almoço)" dataDxfId="101"/>
    <tableColumn id="6" name="Entrada - 2 (Almoço)" dataDxfId="100"/>
    <tableColumn id="7" name="Saída - 2" dataDxfId="99"/>
    <tableColumn id="13" name="Evento _x000a_(2º Período)" dataDxfId="98"/>
    <tableColumn id="15" name="Horas Trabalhadas (1º Período)" dataDxfId="97">
      <calculatedColumnFormula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calculatedColumnFormula>
    </tableColumn>
    <tableColumn id="16" name="Horas Trabalhadas (2º Período)" dataDxfId="96">
      <calculatedColumnFormula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calculatedColumnFormula>
    </tableColumn>
    <tableColumn id="8" name="Horas Trabalhadas" dataDxfId="95">
      <calculatedColumnFormula>tblHorasSet[Horas Trabalhadas (1º Período)]+tblHorasSet[Horas Trabalhadas (2º Período)]</calculatedColumnFormula>
    </tableColumn>
    <tableColumn id="17" name="Jornada Diária" dataDxfId="94">
      <calculatedColumnFormula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calculatedColumnFormula>
    </tableColumn>
    <tableColumn id="11" name="Horas Trabalhadas Além Jornada" dataDxfId="93">
      <calculatedColumnFormula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calculatedColumnFormula>
    </tableColumn>
    <tableColumn id="18" name="Saldo de Horas" dataDxfId="92">
      <calculatedColumnFormula>IF(tblHorasSet[[#This Row],[Horas Trabalhadas Além Jornada]]&gt;0,
        IF(tblHorasSet[[#This Row],[Jornada Diária]]&lt;&gt;"",
              IF(HOUR(tblHorasSet[[#This Row],[Horas Trabalhadas Além Jornada]])&gt;=VLOOKUP(LIMITE,tblLimiteHora[],Tabelas!$I$1,FALSE),
                    VLOOKUP(LIMITE,tblLimiteHora[],Tabelas!$J$1,FALSE),
                    tblHorasSet[[#This Row],[Horas Trabalhadas Além Jornada]]),
              tblHorasSet[[#This Row],[Horas Trabalhadas Além Jornada]]),
        0)</calculatedColumnFormula>
    </tableColumn>
    <tableColumn id="19" name="Atrasos_x000a_(horas)" dataDxfId="91">
      <calculatedColumnFormula>IF(tblHorasSet[Horas Trabalhadas Além Jornada]&lt;0,IF(OR(tblHorasSet[Evento 
(1º Período)]="",tblHorasSet[Evento 
(2º Período)]=""),tblHorasSet[Horas Trabalhadas Além Jornada],""),"")</calculatedColumnFormula>
    </tableColumn>
    <tableColumn id="14" name="Faltas_x000a_(dias)" dataDxfId="90">
      <calculatedColumnFormula>IF(tblHorasSet[Jornada Diária]&lt;&gt;"",IF((N(tblHorasSet[Jornada Diária])-ABS(N(tblHorasSet[Horas Trabalhadas Além Jornada])))=0,1,""),"")</calculatedColumnFormula>
    </tableColumn>
    <tableColumn id="10" name="Hora Extra Normal" dataDxfId="89">
      <calculatedColumnFormula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calculatedColumnFormula>
    </tableColumn>
    <tableColumn id="9" name="Hora Extra _x000a_Especial" dataDxfId="88">
      <calculatedColumnFormula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calculatedColumnFormula>
    </tableColumn>
    <tableColumn id="12" name="Informação" dataDxfId="87">
      <calculatedColumnFormula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4" name="tblHorasOut" displayName="tblHorasOut" ref="B8:T39" totalsRowShown="0" headerRowDxfId="78" dataDxfId="77">
  <tableColumns count="19">
    <tableColumn id="1" name="Data" dataDxfId="76">
      <calculatedColumnFormula>IF(B8&lt;&gt;"",IF(DAY(B8+1)=1,"",B8+1),"")</calculatedColumnFormula>
    </tableColumn>
    <tableColumn id="2" name="Dia" dataDxfId="75">
      <calculatedColumnFormula>TEXT(tblHorasOut[Data],"ddd")</calculatedColumnFormula>
    </tableColumn>
    <tableColumn id="3" name="Evento _x000a_(1º Período)" dataDxfId="74"/>
    <tableColumn id="4" name="Entrada - 1" dataDxfId="73"/>
    <tableColumn id="5" name="Saída - 1 (Almoço)" dataDxfId="72"/>
    <tableColumn id="6" name="Entrada - 2 (Almoço)" dataDxfId="71"/>
    <tableColumn id="7" name="Saída - 2" dataDxfId="70"/>
    <tableColumn id="13" name="Evento _x000a_(2º Período)" dataDxfId="69"/>
    <tableColumn id="15" name="Horas Trabalhadas (1º Período)" dataDxfId="68">
      <calculatedColumnFormula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calculatedColumnFormula>
    </tableColumn>
    <tableColumn id="16" name="Horas Trabalhadas (2º Período)" dataDxfId="67">
      <calculatedColumnFormula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calculatedColumnFormula>
    </tableColumn>
    <tableColumn id="8" name="Horas Trabalhadas" dataDxfId="66">
      <calculatedColumnFormula>tblHorasOut[Horas Trabalhadas (1º Período)]+tblHorasOut[Horas Trabalhadas (2º Período)]</calculatedColumnFormula>
    </tableColumn>
    <tableColumn id="17" name="Jornada Diária" dataDxfId="65">
      <calculatedColumnFormula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calculatedColumnFormula>
    </tableColumn>
    <tableColumn id="11" name="Horas Trabalhadas Além Jornada" dataDxfId="64">
      <calculatedColumnFormula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calculatedColumnFormula>
    </tableColumn>
    <tableColumn id="18" name="Saldo de Horas" dataDxfId="63">
      <calculatedColumnFormula>IF(tblHorasOut[[#This Row],[Horas Trabalhadas Além Jornada]]&gt;0,
        IF(tblHorasOut[[#This Row],[Jornada Diária]]&lt;&gt;"",
              IF(HOUR(tblHorasOut[[#This Row],[Horas Trabalhadas Além Jornada]])&gt;=VLOOKUP(LIMITE,tblLimiteHora[],Tabelas!$I$1,FALSE),
                    VLOOKUP(LIMITE,tblLimiteHora[],Tabelas!$J$1,FALSE),
                    tblHorasOut[[#This Row],[Horas Trabalhadas Além Jornada]]),
              tblHorasOut[[#This Row],[Horas Trabalhadas Além Jornada]]),
        0)</calculatedColumnFormula>
    </tableColumn>
    <tableColumn id="19" name="Atrasos_x000a_(horas)" dataDxfId="62">
      <calculatedColumnFormula>IF(tblHorasOut[Horas Trabalhadas Além Jornada]&lt;0,IF(OR(tblHorasOut[Evento 
(1º Período)]="",tblHorasOut[Evento 
(2º Período)]=""),tblHorasOut[Horas Trabalhadas Além Jornada],""),"")</calculatedColumnFormula>
    </tableColumn>
    <tableColumn id="14" name="Faltas_x000a_(dias)" dataDxfId="61">
      <calculatedColumnFormula>IF(tblHorasOut[Jornada Diária]&lt;&gt;"",IF((N(tblHorasOut[Jornada Diária])-ABS(N(tblHorasOut[Horas Trabalhadas Além Jornada])))=0,1,""),"")</calculatedColumnFormula>
    </tableColumn>
    <tableColumn id="10" name="Hora Extra Normal" dataDxfId="60">
      <calculatedColumnFormula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calculatedColumnFormula>
    </tableColumn>
    <tableColumn id="9" name="Hora Extra _x000a_Especial" dataDxfId="59">
      <calculatedColumnFormula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calculatedColumnFormula>
    </tableColumn>
    <tableColumn id="12" name="Informação" dataDxfId="58">
      <calculatedColumnFormula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5" name="tblHorasNov" displayName="tblHorasNov" ref="B8:T39" totalsRowShown="0" headerRowDxfId="49" dataDxfId="48">
  <tableColumns count="19">
    <tableColumn id="1" name="Data" dataDxfId="47">
      <calculatedColumnFormula>IF(B8&lt;&gt;"",IF(DAY(B8+1)=1,"",B8+1),"")</calculatedColumnFormula>
    </tableColumn>
    <tableColumn id="2" name="Dia" dataDxfId="46">
      <calculatedColumnFormula>TEXT(tblHorasNov[Data],"ddd")</calculatedColumnFormula>
    </tableColumn>
    <tableColumn id="3" name="Evento _x000a_(1º Período)" dataDxfId="45"/>
    <tableColumn id="4" name="Entrada - 1" dataDxfId="44"/>
    <tableColumn id="5" name="Saída - 1 (Almoço)" dataDxfId="43"/>
    <tableColumn id="6" name="Entrada - 2 (Almoço)" dataDxfId="42"/>
    <tableColumn id="7" name="Saída - 2" dataDxfId="41"/>
    <tableColumn id="13" name="Evento _x000a_(2º Período)" dataDxfId="40"/>
    <tableColumn id="15" name="Horas Trabalhadas (1º Período)" dataDxfId="39">
      <calculatedColumnFormula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calculatedColumnFormula>
    </tableColumn>
    <tableColumn id="16" name="Horas Trabalhadas (2º Período)" dataDxfId="38">
      <calculatedColumnFormula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calculatedColumnFormula>
    </tableColumn>
    <tableColumn id="8" name="Horas Trabalhadas" dataDxfId="37">
      <calculatedColumnFormula>tblHorasNov[Horas Trabalhadas (1º Período)]+tblHorasNov[Horas Trabalhadas (2º Período)]</calculatedColumnFormula>
    </tableColumn>
    <tableColumn id="17" name="Jornada Diária" dataDxfId="36">
      <calculatedColumnFormula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calculatedColumnFormula>
    </tableColumn>
    <tableColumn id="11" name="Horas Trabalhadas Além Jornada" dataDxfId="35">
      <calculatedColumnFormula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calculatedColumnFormula>
    </tableColumn>
    <tableColumn id="18" name="Saldo de Horas" dataDxfId="34">
      <calculatedColumnFormula>IF(tblHorasNov[[#This Row],[Horas Trabalhadas Além Jornada]]&gt;0,
        IF(tblHorasNov[[#This Row],[Jornada Diária]]&lt;&gt;"",
              IF(HOUR(tblHorasNov[[#This Row],[Horas Trabalhadas Além Jornada]])&gt;=VLOOKUP(LIMITE,tblLimiteHora[],Tabelas!$I$1,FALSE),
                    VLOOKUP(LIMITE,tblLimiteHora[],Tabelas!$J$1,FALSE),
                    tblHorasNov[[#This Row],[Horas Trabalhadas Além Jornada]]),
              tblHorasNov[[#This Row],[Horas Trabalhadas Além Jornada]]),
        0)</calculatedColumnFormula>
    </tableColumn>
    <tableColumn id="19" name="Atrasos_x000a_(horas)" dataDxfId="33">
      <calculatedColumnFormula>IF(tblHorasNov[Horas Trabalhadas Além Jornada]&lt;0,IF(OR(tblHorasNov[Evento 
(1º Período)]="",tblHorasNov[Evento 
(2º Período)]=""),tblHorasNov[Horas Trabalhadas Além Jornada],""),"")</calculatedColumnFormula>
    </tableColumn>
    <tableColumn id="14" name="Faltas_x000a_(dias)" dataDxfId="32">
      <calculatedColumnFormula>IF(tblHorasNov[Jornada Diária]&lt;&gt;"",IF((N(tblHorasNov[Jornada Diária])-ABS(N(tblHorasNov[Horas Trabalhadas Além Jornada])))=0,1,""),"")</calculatedColumnFormula>
    </tableColumn>
    <tableColumn id="10" name="Hora Extra Normal" dataDxfId="31">
      <calculatedColumnFormula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calculatedColumnFormula>
    </tableColumn>
    <tableColumn id="9" name="Hora Extra _x000a_Especial" dataDxfId="30">
      <calculatedColumnFormula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calculatedColumnFormula>
    </tableColumn>
    <tableColumn id="12" name="Informação" dataDxfId="29">
      <calculatedColumnFormula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16" name="tblHorasDez" displayName="tblHorasDez" ref="B8:T39" totalsRowShown="0" headerRowDxfId="20" dataDxfId="19">
  <tableColumns count="19">
    <tableColumn id="1" name="Data" dataDxfId="18">
      <calculatedColumnFormula>IF(B8&lt;&gt;"",IF(DAY(B8+1)=1,"",B8+1),"")</calculatedColumnFormula>
    </tableColumn>
    <tableColumn id="2" name="Dia" dataDxfId="17">
      <calculatedColumnFormula>TEXT(tblHorasDez[Data],"ddd")</calculatedColumnFormula>
    </tableColumn>
    <tableColumn id="3" name="Evento _x000a_(1º Período)" dataDxfId="16"/>
    <tableColumn id="4" name="Entrada - 1" dataDxfId="15"/>
    <tableColumn id="5" name="Saída - 1 (Almoço)" dataDxfId="14"/>
    <tableColumn id="6" name="Entrada - 2 (Almoço)" dataDxfId="13"/>
    <tableColumn id="7" name="Saída - 2" dataDxfId="12"/>
    <tableColumn id="13" name="Evento _x000a_(2º Período)" dataDxfId="11"/>
    <tableColumn id="15" name="Horas Trabalhadas (1º Período)" dataDxfId="10">
      <calculatedColumnFormula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calculatedColumnFormula>
    </tableColumn>
    <tableColumn id="16" name="Horas Trabalhadas (2º Período)" dataDxfId="9">
      <calculatedColumnFormula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calculatedColumnFormula>
    </tableColumn>
    <tableColumn id="8" name="Horas Trabalhadas" dataDxfId="8">
      <calculatedColumnFormula>tblHorasDez[Horas Trabalhadas (1º Período)]+tblHorasDez[Horas Trabalhadas (2º Período)]</calculatedColumnFormula>
    </tableColumn>
    <tableColumn id="17" name="Jornada Diária" dataDxfId="7">
      <calculatedColumnFormula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calculatedColumnFormula>
    </tableColumn>
    <tableColumn id="11" name="Horas Trabalhadas Além Jornada" dataDxfId="6">
      <calculatedColumnFormula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calculatedColumnFormula>
    </tableColumn>
    <tableColumn id="18" name="Saldo de Horas" dataDxfId="5">
      <calculatedColumnFormula>IF(tblHorasDez[[#This Row],[Horas Trabalhadas Além Jornada]]&gt;0,
        IF(tblHorasDez[[#This Row],[Jornada Diária]]&lt;&gt;"",
              IF(HOUR(tblHorasDez[[#This Row],[Horas Trabalhadas Além Jornada]])&gt;=VLOOKUP(LIMITE,tblLimiteHora[],Tabelas!$I$1,FALSE),
                    VLOOKUP(LIMITE,tblLimiteHora[],Tabelas!$J$1,FALSE),
                    tblHorasDez[[#This Row],[Horas Trabalhadas Além Jornada]]),
              tblHorasDez[[#This Row],[Horas Trabalhadas Além Jornada]]),
        0)</calculatedColumnFormula>
    </tableColumn>
    <tableColumn id="19" name="Atrasos_x000a_(horas)" dataDxfId="4">
      <calculatedColumnFormula>IF(tblHorasDez[Horas Trabalhadas Além Jornada]&lt;0,IF(OR(tblHorasDez[Evento 
(1º Período)]="",tblHorasDez[Evento 
(2º Período)]=""),tblHorasDez[Horas Trabalhadas Além Jornada],""),"")</calculatedColumnFormula>
    </tableColumn>
    <tableColumn id="14" name="Faltas_x000a_(dias)" dataDxfId="3">
      <calculatedColumnFormula>IF(tblHorasDez[Jornada Diária]&lt;&gt;"",IF((N(tblHorasDez[Jornada Diária])-ABS(N(tblHorasDez[Horas Trabalhadas Além Jornada])))=0,1,""),"")</calculatedColumnFormula>
    </tableColumn>
    <tableColumn id="10" name="Hora Extra Normal" dataDxfId="2">
      <calculatedColumnFormula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calculatedColumnFormula>
    </tableColumn>
    <tableColumn id="9" name="Hora Extra _x000a_Especial" dataDxfId="1">
      <calculatedColumnFormula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calculatedColumnFormula>
    </tableColumn>
    <tableColumn id="12" name="Informação" dataDxfId="0">
      <calculatedColumnFormula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383" dataDxfId="382">
  <autoFilter ref="H2:J4"/>
  <tableColumns count="3">
    <tableColumn id="1" name="Limite de horas" dataDxfId="381"/>
    <tableColumn id="3" name="Limite" dataDxfId="380"/>
    <tableColumn id="2" name="h" dataDxfId="37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378" dataDxfId="377">
  <autoFilter ref="L2:L14"/>
  <tableColumns count="1">
    <tableColumn id="1" name="Mês" dataDxfId="37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374" dataDxfId="373">
  <tableColumns count="6">
    <tableColumn id="1" name="Dia da Semana" dataDxfId="372"/>
    <tableColumn id="4" name="Abreviatura" dataDxfId="371"/>
    <tableColumn id="2" name="É dia util?" dataDxfId="370"/>
    <tableColumn id="3" name="1º Período" dataDxfId="369"/>
    <tableColumn id="5" name="2º Período" dataDxfId="368"/>
    <tableColumn id="6" name="Total Jornada" dataDxfId="367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8" name="tblDiaUtil7" displayName="tblDiaUtil7" ref="B21:D23" totalsRowShown="0" headerRowDxfId="366" dataDxfId="365">
  <tableColumns count="3">
    <tableColumn id="1" name="Período" dataDxfId="364"/>
    <tableColumn id="4" name="Abreviatura" dataDxfId="363"/>
    <tableColumn id="2" name="Qtd. Horas por Jornada" dataDxfId="362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7" name="Tabela17" displayName="Tabela17" ref="B4:C17" totalsRowCount="1" headerRowDxfId="361">
  <tableColumns count="2">
    <tableColumn id="1" name="Mês" totalsRowLabel="Total" dataDxfId="360" totalsRowDxfId="359"/>
    <tableColumn id="2" name="Saldo de Horas" totalsRowFunction="sum" dataDxfId="358" totalsRowDxfId="357">
      <calculatedColumnFormula>Janeiro!O39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1" name="tblHorasJan" displayName="tblHorasJan" ref="B8:T39" totalsRowShown="0" headerRowDxfId="348" dataDxfId="347">
  <tableColumns count="19">
    <tableColumn id="1" name="Data" dataDxfId="346">
      <calculatedColumnFormula>IF(B8&lt;&gt;"",IF(DAY(B8+1)=1,"",B8+1),"")</calculatedColumnFormula>
    </tableColumn>
    <tableColumn id="2" name="Dia" dataDxfId="345">
      <calculatedColumnFormula>TEXT(tblHorasJan[[#This Row],[Data]],"ddd")</calculatedColumnFormula>
    </tableColumn>
    <tableColumn id="3" name="Evento _x000a_(1º Período)" dataDxfId="344"/>
    <tableColumn id="4" name="Entrada - 1" dataDxfId="343"/>
    <tableColumn id="5" name="Saída - 1 (Almoço)" dataDxfId="342"/>
    <tableColumn id="6" name="Entrada - 2 (Almoço)" dataDxfId="341"/>
    <tableColumn id="7" name="Saída - 2" dataDxfId="340"/>
    <tableColumn id="13" name="Evento _x000a_(2º Período)" dataDxfId="339"/>
    <tableColumn id="15" name="Horas Trabalhadas (1º Período)" dataDxfId="338">
      <calculatedColumnFormula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calculatedColumnFormula>
    </tableColumn>
    <tableColumn id="16" name="Horas Trabalhadas (2º Período)" dataDxfId="337">
      <calculatedColumnFormula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calculatedColumnFormula>
    </tableColumn>
    <tableColumn id="8" name="Horas Trabalhadas" dataDxfId="336">
      <calculatedColumnFormula>tblHorasJan[[#This Row],[Horas Trabalhadas (1º Período)]]+tblHorasJan[[#This Row],[Horas Trabalhadas (2º Período)]]</calculatedColumnFormula>
    </tableColumn>
    <tableColumn id="17" name="Jornada Diária" dataDxfId="335">
      <calculatedColumnFormula>IF(tblHorasJan[[#This Row],[Data]]&lt;&gt;"",
        IF(
AND(VLOOKUP(TEXT(tblHorasJan[[#This Row],[Data]],"dddd"),tblDiaUtil[],3,FALSE)="Sim",IF(tblHorasJan[[#This Row],[Evento 
(1º Período)]]&lt;&gt;"",IF(VLOOKUP(tblHorasJan[[#This Row],[Evento 
(1º Período)]],tblEvento[],Tabelas!$E$1,FALSE)="Sim",FALSE,TRUE),TRUE),IF(tblHorasJan[[#This Row],[Evento 
(2º Período)]]&lt;&gt;"",IF(VLOOKUP(tblHorasJan[[#This Row],[Evento 
(2º Período)]],tblEvento[],Tabelas!$E$1,FALSE)="Sim",FALSE,TRUE),TRUE)),
              IF(VLOOKUP(tblHorasJan[[#This Row],[Dia]],tblDiaUtil[[Abreviatura]:[1º Período]],3,FALSE)&gt;0,VLOOKUP(tblHorasJan[[#This Row],[Dia]],tblDiaUtil[[Abreviatura]:[1º Período]],3,FALSE),JORNADA),
              ""),
         "")</calculatedColumnFormula>
    </tableColumn>
    <tableColumn id="11" name="Horas Trabalhadas Além Jornada" dataDxfId="334">
      <calculatedColumnFormula>IF(OR(tblHorasJan[[#This Row],[Horas Trabalhadas (1º Período)]]&lt;&gt;0,tblHorasJan[[#This Row],[Horas Trabalhadas (2º Período)]]&lt;&gt;0),
        IF(ISNUMBER(tblHorasJan[[#This Row],[Jornada Diária]]),
              IF(tblHorasJan[[#This Row],[Jornada Diária]]&gt;(tblHorasJan[[#This Row],[Horas Trabalhadas (2º Período)]]+tblHorasJan[[#This Row],[Horas Trabalhadas (1º Período)]]),
                     IF(ROUND((tblHorasJan[[#This Row],[Jornada Diária]]-(tblHorasJan[[#This Row],[Horas Trabalhadas (2º Período)]]+tblHorasJan[[#This Row],[Horas Trabalhadas (1º Período)]])),6)&gt;ROUND(CARENCIA,6),
                           -tblHorasJan[[#This Row],[Jornada Diária]]+(tblHorasJan[[#This Row],[Horas Trabalhadas (2º Período)]]+tblHorasJan[[#This Row],[Horas Trabalhadas (1º Período)]]),
                           0),
                      IF(ROUND((tblHorasJan[[#This Row],[Jornada Diária]]-(tblHorasJan[[#This Row],[Horas Trabalhadas (2º Período)]]+tblHorasJan[[#This Row],[Horas Trabalhadas (1º Período)]])),6)&lt;ROUND(-CARENCIA,6),
                           -tblHorasJan[[#This Row],[Jornada Diária]]+(tblHorasJan[[#This Row],[Horas Trabalhadas (2º Período)]]+tblHorasJan[[#This Row],[Horas Trabalhadas (1º Período)]]),
                           0)),
              tblHorasJan[[#This Row],[Horas Trabalhadas (2º Período)]]+tblHorasJan[[#This Row],[Horas Trabalhadas (1º Período)]]),
         IF(AND(IF(ISERROR(VLOOKUP(tblHorasJan[[#This Row],[Evento 
(1º Período)]],tblEvento[[Evento]:[Libera o Período]],4,FALSE)),FALSE,IF(VLOOKUP(tblHorasJan[[#This Row],[Evento 
(1º Período)]],tblEvento[[Evento]:[Libera o Período]],4,FALSE)="Não",TRUE,FALSE)),IF(ISERROR(VLOOKUP(tblHorasJan[[#This Row],[Evento 
(2º Período)]],tblEvento[[Evento]:[Libera o Período]],4,FALSE)),FALSE,IF(VLOOKUP(tblHorasJan[[#This Row],[Evento 
(2º Período)]],tblEvento[[Evento]:[Libera o Período]],4,FALSE)="Não",TRUE,FALSE))),-"8:00", IF(OR(
IF(ISERROR(VLOOKUP(tblHorasJan[[#This Row],[Evento 
(1º Período)]],tblEvento[[Evento]:[Libera o Período]],4,FALSE)),FALSE,IF(VLOOKUP(tblHorasJan[[#This Row],[Evento 
(1º Período)]],tblEvento[[Evento]:[Libera o Período]],4,FALSE)="Não",TRUE,FALSE)),IF(ISERROR(VLOOKUP(tblHorasJan[[#This Row],[Evento 
(2º Período)]],tblEvento[[Evento]:[Libera o Período]],4,FALSE)),FALSE,IF(VLOOKUP(tblHorasJan[[#This Row],[Evento 
(2º Período)]],tblEvento[[Evento]:[Libera o Período]],4,FALSE)="Não",TRUE,FALSE))),-"4:00",0
)))</calculatedColumnFormula>
    </tableColumn>
    <tableColumn id="18" name="Saldo de Horas" dataDxfId="333">
      <calculatedColumnFormula>IF(tblHorasJan[[#This Row],[Horas Trabalhadas Além Jornada]]&gt;0,
        IF(tblHorasJan[[#This Row],[Jornada Diária]]&lt;&gt;"",
              IF(HOUR(tblHorasJan[[#This Row],[Horas Trabalhadas Além Jornada]])&gt;=VLOOKUP(LIMITE,tblLimiteHora[],Tabelas!$I$1,FALSE),
                    VLOOKUP(LIMITE,tblLimiteHora[],Tabelas!$J$1,FALSE),
                    tblHorasJan[[#This Row],[Horas Trabalhadas Além Jornada]]),
              tblHorasJan[[#This Row],[Horas Trabalhadas Além Jornada]]),
        0)</calculatedColumnFormula>
    </tableColumn>
    <tableColumn id="19" name="Atrasos_x000a_(horas)" dataDxfId="332">
      <calculatedColumnFormula>IF(tblHorasJan[[#This Row],[Horas Trabalhadas Além Jornada]]&lt;0,IF(OR(tblHorasJan[[#This Row],[Evento 
(1º Período)]]="",tblHorasJan[[#This Row],[Evento 
(2º Período)]]=""),tblHorasJan[[#This Row],[Horas Trabalhadas Além Jornada]],""),"")</calculatedColumnFormula>
    </tableColumn>
    <tableColumn id="14" name="Faltas_x000a_(dias)" dataDxfId="331">
      <calculatedColumnFormula>IF(tblHorasJan[[#This Row],[Jornada Diária]]&lt;&gt;"",IF((N(tblHorasJan[[#This Row],[Jornada Diária]])-ABS(N(tblHorasJan[[#This Row],[Horas Trabalhadas Além Jornada]])))=0,1,""),"")</calculatedColumnFormula>
    </tableColumn>
    <tableColumn id="10" name="Hora Extra Normal" dataDxfId="330">
      <calculatedColumnFormula>IF(tblHorasJan[[#This Row],[Horas Trabalhadas Além Jornada]]&gt;0,
IF(AND(VLOOKUP(TEXT(tblHorasJan[[#This Row],[Data]],"dddd"),tblDiaUtil[],3,FALSE)="Sim",IF(tblHorasJan[[#This Row],[Evento 
(1º Período)]]&lt;&gt;"",IF(VLOOKUP(tblHorasJan[[#This Row],[Evento 
(1º Período)]],tblEvento[],Tabelas!$E$1,FALSE)="Sim",FALSE,TRUE),TRUE),IF(tblHorasJan[[#This Row],[Evento 
(2º Período)]]&lt;&gt;"",IF(VLOOKUP(tblHorasJan[[#This Row],[Evento 
(2º Período)]],tblEvento[],Tabelas!$E$1,FALSE)="Sim",FALSE,TRUE),TRUE)),
tblHorasJan[[#This Row],[Horas Trabalhadas Além Jornada]],""),"")</calculatedColumnFormula>
    </tableColumn>
    <tableColumn id="9" name="Hora Extra _x000a_Especial" dataDxfId="329">
      <calculatedColumnFormula>IF(tblHorasJan[[#This Row],[Horas Trabalhadas Além Jornada]]&gt;0,
IF(OR(VLOOKUP(TEXT(tblHorasJan[[#This Row],[Data]],"dddd"),tblDiaUtil[],3,FALSE)="Não",IF(tblHorasJan[[#This Row],[Evento 
(1º Período)]]&lt;&gt;"",IF(VLOOKUP(tblHorasJan[[#This Row],[Evento 
(1º Período)]],tblEvento[],Tabelas!$E$1,FALSE)="Sim",TRUE,FALSE),FALSE),IF(tblHorasJan[[#This Row],[Evento 
(2º Período)]]&lt;&gt;"",IF(VLOOKUP(tblHorasJan[[#This Row],[Evento 
(2º Período)]],tblEvento[],Tabelas!$E$1,FALSE)="Sim",TRUE,FALSE),FALSE)),
tblHorasJan[[#This Row],[Horas Trabalhadas Além Jornada]],""),"")</calculatedColumnFormula>
    </tableColumn>
    <tableColumn id="12" name="Informação" dataDxfId="328">
      <calculatedColumnFormula>IF(tblHorasJan[[#This Row],[Evento 
(1º Período)]]&lt;&gt;""," - " &amp;VLOOKUP(tblHorasJan[[#This Row],[Evento 
(1º Período)]],tblEvento[],Tabelas!$F$1,FALSE),"")&amp;IF(AND(tblHorasJan[[#This Row],[Evento 
(2º Período)]]&lt;&gt;"",tblHorasJan[[#This Row],[Evento 
(2º Período)]]&lt;&gt;tblHorasJan[[#This Row],[Evento 
(1º Período)]])," - " &amp; VLOOKUP(tblHorasJan[[#This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6" name="tblHorasFev" displayName="tblHorasFev" ref="B8:T39" totalsRowShown="0" headerRowDxfId="316" dataDxfId="315">
  <tableColumns count="19">
    <tableColumn id="1" name="Data" dataDxfId="314">
      <calculatedColumnFormula>IF(B8&lt;&gt;"",IF(DAY(B8+1)=1,"",B8+1),"")</calculatedColumnFormula>
    </tableColumn>
    <tableColumn id="2" name="Dia" dataDxfId="313">
      <calculatedColumnFormula>TEXT(tblHorasFev[Data],"ddd")</calculatedColumnFormula>
    </tableColumn>
    <tableColumn id="3" name="Evento _x000a_(1º Período)" dataDxfId="312"/>
    <tableColumn id="4" name="Entrada - 1" dataDxfId="311"/>
    <tableColumn id="5" name="Saída - 1 (Almoço)" dataDxfId="310"/>
    <tableColumn id="6" name="Entrada - 2 (Almoço)" dataDxfId="309"/>
    <tableColumn id="7" name="Saída - 2" dataDxfId="308"/>
    <tableColumn id="13" name="Evento _x000a_(2º Período)" dataDxfId="307"/>
    <tableColumn id="15" name="Horas Trabalhadas (1º Período)" dataDxfId="306">
      <calculatedColumnFormula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calculatedColumnFormula>
    </tableColumn>
    <tableColumn id="16" name="Horas Trabalhadas (2º Período)" dataDxfId="305">
      <calculatedColumnFormula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calculatedColumnFormula>
    </tableColumn>
    <tableColumn id="8" name="Horas Trabalhadas" dataDxfId="304">
      <calculatedColumnFormula>tblHorasFev[Horas Trabalhadas (1º Período)]+tblHorasFev[Horas Trabalhadas (2º Período)]</calculatedColumnFormula>
    </tableColumn>
    <tableColumn id="17" name="Jornada Diária" dataDxfId="303">
      <calculatedColumnFormula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calculatedColumnFormula>
    </tableColumn>
    <tableColumn id="11" name="Horas Trabalhadas Além Jornada" dataDxfId="302">
      <calculatedColumnFormula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calculatedColumnFormula>
    </tableColumn>
    <tableColumn id="18" name="Saldo de Horas" dataDxfId="301">
      <calculatedColumnFormula>IF(tblHorasFev[[#This Row],[Horas Trabalhadas Além Jornada]]&gt;0,
        IF(tblHorasFev[[#This Row],[Jornada Diária]]&lt;&gt;"",
              IF(HOUR(tblHorasFev[[#This Row],[Horas Trabalhadas Além Jornada]])&gt;=VLOOKUP(LIMITE,tblLimiteHora[],Tabelas!$I$1,FALSE),
                    VLOOKUP(LIMITE,tblLimiteHora[],Tabelas!$J$1,FALSE),
                    tblHorasFev[[#This Row],[Horas Trabalhadas Além Jornada]]),
              tblHorasFev[[#This Row],[Horas Trabalhadas Além Jornada]]),
        0)</calculatedColumnFormula>
    </tableColumn>
    <tableColumn id="19" name="Atrasos_x000a_(horas)" dataDxfId="300">
      <calculatedColumnFormula>IF(tblHorasFev[Horas Trabalhadas Além Jornada]&lt;0,IF(OR(tblHorasFev[Evento 
(1º Período)]="",tblHorasFev[Evento 
(2º Período)]=""),tblHorasFev[Horas Trabalhadas Além Jornada],""),"")</calculatedColumnFormula>
    </tableColumn>
    <tableColumn id="14" name="Faltas_x000a_(dias)" dataDxfId="299">
      <calculatedColumnFormula>IF(tblHorasFev[Jornada Diária]&lt;&gt;"",IF((N(tblHorasFev[Jornada Diária])-ABS(N(tblHorasFev[Horas Trabalhadas Além Jornada])))=0,1,""),"")</calculatedColumnFormula>
    </tableColumn>
    <tableColumn id="10" name="Hora Extra Normal" dataDxfId="298">
      <calculatedColumnFormula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calculatedColumnFormula>
    </tableColumn>
    <tableColumn id="9" name="Hora Extra _x000a_Especial" dataDxfId="297">
      <calculatedColumnFormula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calculatedColumnFormula>
    </tableColumn>
    <tableColumn id="12" name="Informação" dataDxfId="296">
      <calculatedColumnFormula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7" name="tblHorasMar" displayName="tblHorasMar" ref="B8:T39" totalsRowShown="0" headerRowDxfId="284" dataDxfId="283">
  <tableColumns count="19">
    <tableColumn id="1" name="Data" dataDxfId="282">
      <calculatedColumnFormula>IF(B8&lt;&gt;"",IF(DAY(B8+1)=1,"",B8+1),"")</calculatedColumnFormula>
    </tableColumn>
    <tableColumn id="2" name="Dia" dataDxfId="281">
      <calculatedColumnFormula>TEXT(tblHorasMar[Data],"ddd")</calculatedColumnFormula>
    </tableColumn>
    <tableColumn id="3" name="Evento _x000a_(1º Período)" dataDxfId="280"/>
    <tableColumn id="4" name="Entrada - 1" dataDxfId="279"/>
    <tableColumn id="5" name="Saída - 1 (Almoço)" dataDxfId="278"/>
    <tableColumn id="6" name="Entrada - 2 (Almoço)" dataDxfId="277"/>
    <tableColumn id="7" name="Saída - 2" dataDxfId="276"/>
    <tableColumn id="13" name="Evento _x000a_(2º Período)" dataDxfId="275"/>
    <tableColumn id="15" name="Horas Trabalhadas (1º Período)" dataDxfId="274">
      <calculatedColumnFormula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calculatedColumnFormula>
    </tableColumn>
    <tableColumn id="16" name="Horas Trabalhadas (2º Período)" dataDxfId="273">
      <calculatedColumnFormula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calculatedColumnFormula>
    </tableColumn>
    <tableColumn id="8" name="Horas Trabalhadas" dataDxfId="272">
      <calculatedColumnFormula>tblHorasMar[Horas Trabalhadas (1º Período)]+tblHorasMar[Horas Trabalhadas (2º Período)]</calculatedColumnFormula>
    </tableColumn>
    <tableColumn id="17" name="Jornada Diária" dataDxfId="271">
      <calculatedColumnFormula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calculatedColumnFormula>
    </tableColumn>
    <tableColumn id="11" name="Horas Trabalhadas Além Jornada" dataDxfId="270">
      <calculatedColumnFormula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calculatedColumnFormula>
    </tableColumn>
    <tableColumn id="18" name="Saldo de Horas" dataDxfId="269">
      <calculatedColumnFormula>IF(tblHorasMar[[#This Row],[Horas Trabalhadas Além Jornada]]&gt;0,
        IF(tblHorasMar[[#This Row],[Jornada Diária]]&lt;&gt;"",
              IF(HOUR(tblHorasMar[[#This Row],[Horas Trabalhadas Além Jornada]])&gt;=VLOOKUP(LIMITE,tblLimiteHora[],Tabelas!$I$1,FALSE),
                    VLOOKUP(LIMITE,tblLimiteHora[],Tabelas!$J$1,FALSE),
                    tblHorasMar[[#This Row],[Horas Trabalhadas Além Jornada]]),
              tblHorasMar[[#This Row],[Horas Trabalhadas Além Jornada]]),
        0)</calculatedColumnFormula>
    </tableColumn>
    <tableColumn id="19" name="Atrasos_x000a_(horas)" dataDxfId="268">
      <calculatedColumnFormula>IF(tblHorasMar[Horas Trabalhadas Além Jornada]&lt;0,IF(OR(tblHorasMar[Evento 
(1º Período)]="",tblHorasMar[Evento 
(2º Período)]=""),tblHorasMar[Horas Trabalhadas Além Jornada],""),"")</calculatedColumnFormula>
    </tableColumn>
    <tableColumn id="14" name="Faltas_x000a_(dias)" dataDxfId="267">
      <calculatedColumnFormula>IF(tblHorasMar[Jornada Diária]&lt;&gt;"",IF((N(tblHorasMar[Jornada Diária])-ABS(N(tblHorasMar[Horas Trabalhadas Além Jornada])))=0,1,""),"")</calculatedColumnFormula>
    </tableColumn>
    <tableColumn id="10" name="Hora Extra Normal" dataDxfId="266">
      <calculatedColumnFormula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calculatedColumnFormula>
    </tableColumn>
    <tableColumn id="9" name="Hora Extra _x000a_Especial" dataDxfId="265">
      <calculatedColumnFormula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calculatedColumnFormula>
    </tableColumn>
    <tableColumn id="12" name="Informação" dataDxfId="264">
      <calculatedColumnFormula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abSelected="1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6" t="s">
        <v>31</v>
      </c>
      <c r="C3" s="36" t="s">
        <v>30</v>
      </c>
      <c r="D3" s="36" t="s">
        <v>30</v>
      </c>
      <c r="E3" s="36"/>
      <c r="F3" s="23" t="s">
        <v>11</v>
      </c>
      <c r="H3" s="37" t="str">
        <f>tblLimiteHora[[#This Row],[Limite]]&amp;"h diárias"</f>
        <v>2h diárias</v>
      </c>
      <c r="I3" s="38">
        <v>2</v>
      </c>
      <c r="J3" s="1">
        <v>8.3333333333333329E-2</v>
      </c>
      <c r="L3" s="31" t="s">
        <v>63</v>
      </c>
    </row>
    <row r="4" spans="1:12" x14ac:dyDescent="0.25">
      <c r="A4" s="5" t="s">
        <v>24</v>
      </c>
      <c r="B4" s="36" t="s">
        <v>31</v>
      </c>
      <c r="C4" s="36" t="s">
        <v>30</v>
      </c>
      <c r="D4" s="36" t="s">
        <v>30</v>
      </c>
      <c r="E4" s="36"/>
      <c r="F4" s="23" t="s">
        <v>9</v>
      </c>
      <c r="H4" s="12" t="s">
        <v>15</v>
      </c>
      <c r="I4" s="12">
        <v>9999</v>
      </c>
      <c r="J4" s="13">
        <v>0</v>
      </c>
      <c r="L4" s="31" t="s">
        <v>64</v>
      </c>
    </row>
    <row r="5" spans="1:12" x14ac:dyDescent="0.25">
      <c r="A5" s="5" t="s">
        <v>53</v>
      </c>
      <c r="B5" s="36" t="s">
        <v>31</v>
      </c>
      <c r="C5" s="36" t="s">
        <v>30</v>
      </c>
      <c r="D5" s="36" t="s">
        <v>30</v>
      </c>
      <c r="E5" s="36"/>
      <c r="F5" s="23" t="s">
        <v>54</v>
      </c>
      <c r="L5" s="31" t="s">
        <v>65</v>
      </c>
    </row>
    <row r="6" spans="1:12" x14ac:dyDescent="0.25">
      <c r="A6" s="5" t="s">
        <v>89</v>
      </c>
      <c r="B6" s="36" t="s">
        <v>31</v>
      </c>
      <c r="C6" s="36" t="s">
        <v>30</v>
      </c>
      <c r="D6" s="36" t="s">
        <v>31</v>
      </c>
      <c r="E6" s="36"/>
      <c r="F6" s="23" t="s">
        <v>90</v>
      </c>
      <c r="L6" s="31" t="s">
        <v>66</v>
      </c>
    </row>
    <row r="7" spans="1:12" x14ac:dyDescent="0.25">
      <c r="A7" s="5" t="s">
        <v>29</v>
      </c>
      <c r="B7" s="36" t="s">
        <v>31</v>
      </c>
      <c r="C7" s="36" t="s">
        <v>30</v>
      </c>
      <c r="D7" s="36" t="s">
        <v>30</v>
      </c>
      <c r="E7" s="36"/>
      <c r="F7" s="23" t="s">
        <v>8</v>
      </c>
      <c r="L7" s="31" t="s">
        <v>67</v>
      </c>
    </row>
    <row r="8" spans="1:12" x14ac:dyDescent="0.25">
      <c r="A8" s="5" t="s">
        <v>28</v>
      </c>
      <c r="B8" s="36" t="s">
        <v>31</v>
      </c>
      <c r="C8" s="36" t="s">
        <v>30</v>
      </c>
      <c r="D8" s="36" t="s">
        <v>31</v>
      </c>
      <c r="E8" s="36"/>
      <c r="F8" s="23" t="s">
        <v>22</v>
      </c>
      <c r="L8" s="31" t="s">
        <v>68</v>
      </c>
    </row>
    <row r="9" spans="1:12" x14ac:dyDescent="0.25">
      <c r="A9" s="5" t="s">
        <v>2</v>
      </c>
      <c r="B9" s="36" t="s">
        <v>30</v>
      </c>
      <c r="C9" s="36" t="s">
        <v>31</v>
      </c>
      <c r="D9" s="36"/>
      <c r="E9" s="36" t="s">
        <v>30</v>
      </c>
      <c r="F9" s="23" t="s">
        <v>2</v>
      </c>
      <c r="L9" s="31" t="s">
        <v>69</v>
      </c>
    </row>
    <row r="10" spans="1:12" x14ac:dyDescent="0.25">
      <c r="A10" s="5" t="s">
        <v>12</v>
      </c>
      <c r="B10" s="36" t="s">
        <v>30</v>
      </c>
      <c r="C10" s="36" t="s">
        <v>31</v>
      </c>
      <c r="D10" s="36"/>
      <c r="E10" s="36" t="s">
        <v>30</v>
      </c>
      <c r="F10" s="23" t="s">
        <v>12</v>
      </c>
      <c r="L10" s="31" t="s">
        <v>70</v>
      </c>
    </row>
    <row r="11" spans="1:12" x14ac:dyDescent="0.25">
      <c r="A11" s="5" t="s">
        <v>27</v>
      </c>
      <c r="B11" s="36" t="s">
        <v>31</v>
      </c>
      <c r="C11" s="36" t="s">
        <v>30</v>
      </c>
      <c r="D11" s="36" t="s">
        <v>30</v>
      </c>
      <c r="E11" s="36"/>
      <c r="F11" s="23" t="s">
        <v>16</v>
      </c>
      <c r="L11" s="31" t="s">
        <v>71</v>
      </c>
    </row>
    <row r="12" spans="1:12" x14ac:dyDescent="0.25">
      <c r="A12" s="5" t="s">
        <v>26</v>
      </c>
      <c r="B12" s="36" t="s">
        <v>31</v>
      </c>
      <c r="C12" s="36" t="s">
        <v>30</v>
      </c>
      <c r="D12" s="36" t="s">
        <v>30</v>
      </c>
      <c r="E12" s="36"/>
      <c r="F12" s="23" t="s">
        <v>17</v>
      </c>
      <c r="L12" s="31" t="s">
        <v>72</v>
      </c>
    </row>
    <row r="13" spans="1:12" x14ac:dyDescent="0.25">
      <c r="A13" s="5" t="s">
        <v>60</v>
      </c>
      <c r="B13" s="36" t="s">
        <v>30</v>
      </c>
      <c r="C13" s="36" t="s">
        <v>31</v>
      </c>
      <c r="D13" s="36" t="s">
        <v>30</v>
      </c>
      <c r="E13" s="36"/>
      <c r="F13" s="23" t="s">
        <v>61</v>
      </c>
      <c r="L13" s="31" t="s">
        <v>73</v>
      </c>
    </row>
    <row r="14" spans="1:12" x14ac:dyDescent="0.25">
      <c r="L14" s="31" t="s">
        <v>74</v>
      </c>
    </row>
  </sheetData>
  <sheetProtection algorithmName="SHA-512" hashValue="BAQiyWPVzyqL/JKKPbFcL5dQNdF2xVBT77xMbvUBekzJe4a4pqLKSmy6y036ieeLrn4+cajxqggCvIQUNOAh2Q==" saltValue="bX/FKFUdL9mC7Ncz+eIQ2g==" spinCount="100000" sheet="1" formatCells="0" formatColumns="0" formatRows="0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lh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69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Junho!O39</f>
        <v>0</v>
      </c>
      <c r="P7" s="45">
        <f>SUM(tblHorasJul[Atrasos
(horas)])</f>
        <v>0</v>
      </c>
      <c r="Q7" s="46">
        <f>SUM(tblHorasJul[Faltas
(dias)])</f>
        <v>0</v>
      </c>
      <c r="R7" s="45">
        <f>SUM(tblHorasJul[Hora Extra Normal])</f>
        <v>0</v>
      </c>
      <c r="S7" s="45">
        <f>SUM(tblHorasJul[Hora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TEXT(tblHorasJul[Data],"ddd")</f>
        <v/>
      </c>
      <c r="D9" s="25"/>
      <c r="E9" s="1"/>
      <c r="F9" s="1"/>
      <c r="G9" s="1"/>
      <c r="H9" s="1"/>
      <c r="I9" s="53"/>
      <c r="J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9" s="4">
        <f>tblHorasJul[Horas Trabalhadas (1º Período)]+tblHorasJul[Horas Trabalhadas (2º Período)]</f>
        <v>0</v>
      </c>
      <c r="M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Jornada])+O7</f>
        <v>0</v>
      </c>
      <c r="P9" s="14" t="str">
        <f>IF(tblHorasJul[Horas Trabalhadas Além Jornada]&lt;0,IF(OR(tblHorasJul[Evento 
(1º Período)]="",tblHorasJul[Evento 
(2º Período)]=""),tblHorasJul[Horas Trabalhadas Além Jornada],""),"")</f>
        <v/>
      </c>
      <c r="Q9" s="14" t="str">
        <f>IF(tblHorasJul[Jornada Diária]&lt;&gt;"",IF((N(tblHorasJul[Jornada Diária])-ABS(N(tblHorasJul[Horas Trabalhadas Além Jornada])))=0,1,""),"")</f>
        <v/>
      </c>
      <c r="R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TEXT(tblHorasJul[Data],"ddd")</f>
        <v/>
      </c>
      <c r="D10" s="25"/>
      <c r="E10" s="1"/>
      <c r="F10" s="1"/>
      <c r="G10" s="1"/>
      <c r="H10" s="1"/>
      <c r="I10" s="53"/>
      <c r="J1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0" s="4">
        <f>tblHorasJul[Horas Trabalhadas (1º Período)]+tblHorasJul[Horas Trabalhadas (2º Período)]</f>
        <v>0</v>
      </c>
      <c r="M1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Jornada])+O9</f>
        <v>0</v>
      </c>
      <c r="P10" s="14" t="str">
        <f>IF(tblHorasJul[Horas Trabalhadas Além Jornada]&lt;0,IF(OR(tblHorasJul[Evento 
(1º Período)]="",tblHorasJul[Evento 
(2º Período)]=""),tblHorasJul[Horas Trabalhadas Além Jornada],""),"")</f>
        <v/>
      </c>
      <c r="Q10" s="14" t="str">
        <f>IF(tblHorasJul[Jornada Diária]&lt;&gt;"",IF((N(tblHorasJul[Jornada Diária])-ABS(N(tblHorasJul[Horas Trabalhadas Além Jornada])))=0,1,""),"")</f>
        <v/>
      </c>
      <c r="R1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TEXT(tblHorasJul[Data],"ddd")</f>
        <v/>
      </c>
      <c r="D11" s="25"/>
      <c r="E11" s="1"/>
      <c r="F11" s="1"/>
      <c r="G11" s="1"/>
      <c r="H11" s="1"/>
      <c r="I11" s="53"/>
      <c r="J1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1" s="4">
        <f>tblHorasJul[Horas Trabalhadas (1º Período)]+tblHorasJul[Horas Trabalhadas (2º Período)]</f>
        <v>0</v>
      </c>
      <c r="M1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Jornada])+O10</f>
        <v>0</v>
      </c>
      <c r="P11" s="14" t="str">
        <f>IF(tblHorasJul[Horas Trabalhadas Além Jornada]&lt;0,IF(OR(tblHorasJul[Evento 
(1º Período)]="",tblHorasJul[Evento 
(2º Período)]=""),tblHorasJul[Horas Trabalhadas Além Jornada],""),"")</f>
        <v/>
      </c>
      <c r="Q11" s="14" t="str">
        <f>IF(tblHorasJul[Jornada Diária]&lt;&gt;"",IF((N(tblHorasJul[Jornada Diária])-ABS(N(tblHorasJul[Horas Trabalhadas Além Jornada])))=0,1,""),"")</f>
        <v/>
      </c>
      <c r="R1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TEXT(tblHorasJul[Data],"ddd")</f>
        <v/>
      </c>
      <c r="D12" s="25"/>
      <c r="E12" s="1"/>
      <c r="F12" s="1"/>
      <c r="G12" s="1"/>
      <c r="H12" s="1"/>
      <c r="I12" s="53"/>
      <c r="J1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2" s="4">
        <f>tblHorasJul[Horas Trabalhadas (1º Período)]+tblHorasJul[Horas Trabalhadas (2º Período)]</f>
        <v>0</v>
      </c>
      <c r="M1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Jornada])+O11</f>
        <v>0</v>
      </c>
      <c r="P12" s="14" t="str">
        <f>IF(tblHorasJul[Horas Trabalhadas Além Jornada]&lt;0,IF(OR(tblHorasJul[Evento 
(1º Período)]="",tblHorasJul[Evento 
(2º Período)]=""),tblHorasJul[Horas Trabalhadas Além Jornada],""),"")</f>
        <v/>
      </c>
      <c r="Q12" s="14" t="str">
        <f>IF(tblHorasJul[Jornada Diária]&lt;&gt;"",IF((N(tblHorasJul[Jornada Diária])-ABS(N(tblHorasJul[Horas Trabalhadas Além Jornada])))=0,1,""),"")</f>
        <v/>
      </c>
      <c r="R1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TEXT(tblHorasJul[Data],"ddd")</f>
        <v/>
      </c>
      <c r="D13" s="25"/>
      <c r="E13" s="1"/>
      <c r="F13" s="1"/>
      <c r="G13" s="1"/>
      <c r="H13" s="1"/>
      <c r="I13" s="53"/>
      <c r="J1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3" s="4">
        <f>tblHorasJul[Horas Trabalhadas (1º Período)]+tblHorasJul[Horas Trabalhadas (2º Período)]</f>
        <v>0</v>
      </c>
      <c r="M1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Jornada])+O12</f>
        <v>0</v>
      </c>
      <c r="P13" s="14" t="str">
        <f>IF(tblHorasJul[Horas Trabalhadas Além Jornada]&lt;0,IF(OR(tblHorasJul[Evento 
(1º Período)]="",tblHorasJul[Evento 
(2º Período)]=""),tblHorasJul[Horas Trabalhadas Além Jornada],""),"")</f>
        <v/>
      </c>
      <c r="Q13" s="14" t="str">
        <f>IF(tblHorasJul[Jornada Diária]&lt;&gt;"",IF((N(tblHorasJul[Jornada Diária])-ABS(N(tblHorasJul[Horas Trabalhadas Além Jornada])))=0,1,""),"")</f>
        <v/>
      </c>
      <c r="R1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TEXT(tblHorasJul[Data],"ddd")</f>
        <v/>
      </c>
      <c r="D14" s="25"/>
      <c r="E14" s="1"/>
      <c r="F14" s="1"/>
      <c r="G14" s="1"/>
      <c r="H14" s="1"/>
      <c r="I14" s="53"/>
      <c r="J1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4" s="4">
        <f>tblHorasJul[Horas Trabalhadas (1º Período)]+tblHorasJul[Horas Trabalhadas (2º Período)]</f>
        <v>0</v>
      </c>
      <c r="M1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Jornada])+O13</f>
        <v>0</v>
      </c>
      <c r="P14" s="14" t="str">
        <f>IF(tblHorasJul[Horas Trabalhadas Além Jornada]&lt;0,IF(OR(tblHorasJul[Evento 
(1º Período)]="",tblHorasJul[Evento 
(2º Período)]=""),tblHorasJul[Horas Trabalhadas Além Jornada],""),"")</f>
        <v/>
      </c>
      <c r="Q14" s="14" t="str">
        <f>IF(tblHorasJul[Jornada Diária]&lt;&gt;"",IF((N(tblHorasJul[Jornada Diária])-ABS(N(tblHorasJul[Horas Trabalhadas Além Jornada])))=0,1,""),"")</f>
        <v/>
      </c>
      <c r="R1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TEXT(tblHorasJul[Data],"ddd")</f>
        <v/>
      </c>
      <c r="D15" s="25"/>
      <c r="E15" s="1"/>
      <c r="F15" s="1"/>
      <c r="G15" s="1"/>
      <c r="H15" s="1"/>
      <c r="I15" s="53"/>
      <c r="J1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5" s="4">
        <f>tblHorasJul[Horas Trabalhadas (1º Período)]+tblHorasJul[Horas Trabalhadas (2º Período)]</f>
        <v>0</v>
      </c>
      <c r="M1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Jornada])+O14</f>
        <v>0</v>
      </c>
      <c r="P15" s="14" t="str">
        <f>IF(tblHorasJul[Horas Trabalhadas Além Jornada]&lt;0,IF(OR(tblHorasJul[Evento 
(1º Período)]="",tblHorasJul[Evento 
(2º Período)]=""),tblHorasJul[Horas Trabalhadas Além Jornada],""),"")</f>
        <v/>
      </c>
      <c r="Q15" s="14" t="str">
        <f>IF(tblHorasJul[Jornada Diária]&lt;&gt;"",IF((N(tblHorasJul[Jornada Diária])-ABS(N(tblHorasJul[Horas Trabalhadas Além Jornada])))=0,1,""),"")</f>
        <v/>
      </c>
      <c r="R1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TEXT(tblHorasJul[Data],"ddd")</f>
        <v/>
      </c>
      <c r="D16" s="25"/>
      <c r="E16" s="1"/>
      <c r="F16" s="1"/>
      <c r="G16" s="1"/>
      <c r="H16" s="1"/>
      <c r="I16" s="53"/>
      <c r="J1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6" s="4">
        <f>tblHorasJul[Horas Trabalhadas (1º Período)]+tblHorasJul[Horas Trabalhadas (2º Período)]</f>
        <v>0</v>
      </c>
      <c r="M1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Jornada])+O15</f>
        <v>0</v>
      </c>
      <c r="P16" s="14" t="str">
        <f>IF(tblHorasJul[Horas Trabalhadas Além Jornada]&lt;0,IF(OR(tblHorasJul[Evento 
(1º Período)]="",tblHorasJul[Evento 
(2º Período)]=""),tblHorasJul[Horas Trabalhadas Além Jornada],""),"")</f>
        <v/>
      </c>
      <c r="Q16" s="14" t="str">
        <f>IF(tblHorasJul[Jornada Diária]&lt;&gt;"",IF((N(tblHorasJul[Jornada Diária])-ABS(N(tblHorasJul[Horas Trabalhadas Além Jornada])))=0,1,""),"")</f>
        <v/>
      </c>
      <c r="R1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TEXT(tblHorasJul[Data],"ddd")</f>
        <v/>
      </c>
      <c r="D17" s="25"/>
      <c r="E17" s="1"/>
      <c r="F17" s="1"/>
      <c r="G17" s="1"/>
      <c r="H17" s="1"/>
      <c r="I17" s="53"/>
      <c r="J1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7" s="4">
        <f>tblHorasJul[Horas Trabalhadas (1º Período)]+tblHorasJul[Horas Trabalhadas (2º Período)]</f>
        <v>0</v>
      </c>
      <c r="M1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Jornada])+O16</f>
        <v>0</v>
      </c>
      <c r="P17" s="14" t="str">
        <f>IF(tblHorasJul[Horas Trabalhadas Além Jornada]&lt;0,IF(OR(tblHorasJul[Evento 
(1º Período)]="",tblHorasJul[Evento 
(2º Período)]=""),tblHorasJul[Horas Trabalhadas Além Jornada],""),"")</f>
        <v/>
      </c>
      <c r="Q17" s="14" t="str">
        <f>IF(tblHorasJul[Jornada Diária]&lt;&gt;"",IF((N(tblHorasJul[Jornada Diária])-ABS(N(tblHorasJul[Horas Trabalhadas Além Jornada])))=0,1,""),"")</f>
        <v/>
      </c>
      <c r="R1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TEXT(tblHorasJul[Data],"ddd")</f>
        <v/>
      </c>
      <c r="D18" s="25"/>
      <c r="E18" s="1"/>
      <c r="F18" s="1"/>
      <c r="G18" s="1"/>
      <c r="H18" s="1"/>
      <c r="I18" s="53"/>
      <c r="J1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8" s="4">
        <f>tblHorasJul[Horas Trabalhadas (1º Período)]+tblHorasJul[Horas Trabalhadas (2º Período)]</f>
        <v>0</v>
      </c>
      <c r="M1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Jornada])+O17</f>
        <v>0</v>
      </c>
      <c r="P18" s="14" t="str">
        <f>IF(tblHorasJul[Horas Trabalhadas Além Jornada]&lt;0,IF(OR(tblHorasJul[Evento 
(1º Período)]="",tblHorasJul[Evento 
(2º Período)]=""),tblHorasJul[Horas Trabalhadas Além Jornada],""),"")</f>
        <v/>
      </c>
      <c r="Q18" s="14" t="str">
        <f>IF(tblHorasJul[Jornada Diária]&lt;&gt;"",IF((N(tblHorasJul[Jornada Diária])-ABS(N(tblHorasJul[Horas Trabalhadas Além Jornada])))=0,1,""),"")</f>
        <v/>
      </c>
      <c r="R1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TEXT(tblHorasJul[Data],"ddd")</f>
        <v/>
      </c>
      <c r="D19" s="25"/>
      <c r="E19" s="1"/>
      <c r="F19" s="1"/>
      <c r="G19" s="1"/>
      <c r="H19" s="1"/>
      <c r="I19" s="53"/>
      <c r="J1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9" s="4">
        <f>tblHorasJul[Horas Trabalhadas (1º Período)]+tblHorasJul[Horas Trabalhadas (2º Período)]</f>
        <v>0</v>
      </c>
      <c r="M1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1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1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Jornada])+O18</f>
        <v>0</v>
      </c>
      <c r="P19" s="14" t="str">
        <f>IF(tblHorasJul[Horas Trabalhadas Além Jornada]&lt;0,IF(OR(tblHorasJul[Evento 
(1º Período)]="",tblHorasJul[Evento 
(2º Período)]=""),tblHorasJul[Horas Trabalhadas Além Jornada],""),"")</f>
        <v/>
      </c>
      <c r="Q19" s="14" t="str">
        <f>IF(tblHorasJul[Jornada Diária]&lt;&gt;"",IF((N(tblHorasJul[Jornada Diária])-ABS(N(tblHorasJul[Horas Trabalhadas Além Jornada])))=0,1,""),"")</f>
        <v/>
      </c>
      <c r="R1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TEXT(tblHorasJul[Data],"ddd")</f>
        <v/>
      </c>
      <c r="D20" s="25"/>
      <c r="E20" s="1"/>
      <c r="F20" s="1"/>
      <c r="G20" s="1"/>
      <c r="H20" s="1"/>
      <c r="I20" s="53"/>
      <c r="J2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0" s="4">
        <f>tblHorasJul[Horas Trabalhadas (1º Período)]+tblHorasJul[Horas Trabalhadas (2º Período)]</f>
        <v>0</v>
      </c>
      <c r="M2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Jornada])+O19</f>
        <v>0</v>
      </c>
      <c r="P20" s="14" t="str">
        <f>IF(tblHorasJul[Horas Trabalhadas Além Jornada]&lt;0,IF(OR(tblHorasJul[Evento 
(1º Período)]="",tblHorasJul[Evento 
(2º Período)]=""),tblHorasJul[Horas Trabalhadas Além Jornada],""),"")</f>
        <v/>
      </c>
      <c r="Q20" s="14" t="str">
        <f>IF(tblHorasJul[Jornada Diária]&lt;&gt;"",IF((N(tblHorasJul[Jornada Diária])-ABS(N(tblHorasJul[Horas Trabalhadas Além Jornada])))=0,1,""),"")</f>
        <v/>
      </c>
      <c r="R2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TEXT(tblHorasJul[Data],"ddd")</f>
        <v/>
      </c>
      <c r="D21" s="25"/>
      <c r="E21" s="1"/>
      <c r="F21" s="1"/>
      <c r="G21" s="1"/>
      <c r="H21" s="1"/>
      <c r="I21" s="53"/>
      <c r="J2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1" s="4">
        <f>tblHorasJul[Horas Trabalhadas (1º Período)]+tblHorasJul[Horas Trabalhadas (2º Período)]</f>
        <v>0</v>
      </c>
      <c r="M2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Jornada])+O20</f>
        <v>0</v>
      </c>
      <c r="P21" s="14" t="str">
        <f>IF(tblHorasJul[Horas Trabalhadas Além Jornada]&lt;0,IF(OR(tblHorasJul[Evento 
(1º Período)]="",tblHorasJul[Evento 
(2º Período)]=""),tblHorasJul[Horas Trabalhadas Além Jornada],""),"")</f>
        <v/>
      </c>
      <c r="Q21" s="14" t="str">
        <f>IF(tblHorasJul[Jornada Diária]&lt;&gt;"",IF((N(tblHorasJul[Jornada Diária])-ABS(N(tblHorasJul[Horas Trabalhadas Além Jornada])))=0,1,""),"")</f>
        <v/>
      </c>
      <c r="R2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TEXT(tblHorasJul[Data],"ddd")</f>
        <v/>
      </c>
      <c r="D22" s="25"/>
      <c r="E22" s="1"/>
      <c r="F22" s="1"/>
      <c r="G22" s="1"/>
      <c r="H22" s="1"/>
      <c r="I22" s="53"/>
      <c r="J2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2" s="4">
        <f>tblHorasJul[Horas Trabalhadas (1º Período)]+tblHorasJul[Horas Trabalhadas (2º Período)]</f>
        <v>0</v>
      </c>
      <c r="M2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Jornada])+O21</f>
        <v>0</v>
      </c>
      <c r="P22" s="14" t="str">
        <f>IF(tblHorasJul[Horas Trabalhadas Além Jornada]&lt;0,IF(OR(tblHorasJul[Evento 
(1º Período)]="",tblHorasJul[Evento 
(2º Período)]=""),tblHorasJul[Horas Trabalhadas Além Jornada],""),"")</f>
        <v/>
      </c>
      <c r="Q22" s="14" t="str">
        <f>IF(tblHorasJul[Jornada Diária]&lt;&gt;"",IF((N(tblHorasJul[Jornada Diária])-ABS(N(tblHorasJul[Horas Trabalhadas Além Jornada])))=0,1,""),"")</f>
        <v/>
      </c>
      <c r="R2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TEXT(tblHorasJul[Data],"ddd")</f>
        <v/>
      </c>
      <c r="D23" s="25"/>
      <c r="E23" s="1"/>
      <c r="F23" s="1"/>
      <c r="G23" s="1"/>
      <c r="H23" s="1"/>
      <c r="I23" s="53"/>
      <c r="J2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3" s="4">
        <f>tblHorasJul[Horas Trabalhadas (1º Período)]+tblHorasJul[Horas Trabalhadas (2º Período)]</f>
        <v>0</v>
      </c>
      <c r="M2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Jornada])+O22</f>
        <v>0</v>
      </c>
      <c r="P23" s="14" t="str">
        <f>IF(tblHorasJul[Horas Trabalhadas Além Jornada]&lt;0,IF(OR(tblHorasJul[Evento 
(1º Período)]="",tblHorasJul[Evento 
(2º Período)]=""),tblHorasJul[Horas Trabalhadas Além Jornada],""),"")</f>
        <v/>
      </c>
      <c r="Q23" s="14" t="str">
        <f>IF(tblHorasJul[Jornada Diária]&lt;&gt;"",IF((N(tblHorasJul[Jornada Diária])-ABS(N(tblHorasJul[Horas Trabalhadas Além Jornada])))=0,1,""),"")</f>
        <v/>
      </c>
      <c r="R2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TEXT(tblHorasJul[Data],"ddd")</f>
        <v/>
      </c>
      <c r="D24" s="25"/>
      <c r="E24" s="1"/>
      <c r="F24" s="1"/>
      <c r="G24" s="1"/>
      <c r="H24" s="1"/>
      <c r="I24" s="53"/>
      <c r="J2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4" s="4">
        <f>tblHorasJul[Horas Trabalhadas (1º Período)]+tblHorasJul[Horas Trabalhadas (2º Período)]</f>
        <v>0</v>
      </c>
      <c r="M2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Jornada])+O23</f>
        <v>0</v>
      </c>
      <c r="P24" s="14" t="str">
        <f>IF(tblHorasJul[Horas Trabalhadas Além Jornada]&lt;0,IF(OR(tblHorasJul[Evento 
(1º Período)]="",tblHorasJul[Evento 
(2º Período)]=""),tblHorasJul[Horas Trabalhadas Além Jornada],""),"")</f>
        <v/>
      </c>
      <c r="Q24" s="14" t="str">
        <f>IF(tblHorasJul[Jornada Diária]&lt;&gt;"",IF((N(tblHorasJul[Jornada Diária])-ABS(N(tblHorasJul[Horas Trabalhadas Além Jornada])))=0,1,""),"")</f>
        <v/>
      </c>
      <c r="R2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TEXT(tblHorasJul[Data],"ddd")</f>
        <v/>
      </c>
      <c r="D25" s="25"/>
      <c r="E25" s="1"/>
      <c r="F25" s="1"/>
      <c r="G25" s="1"/>
      <c r="H25" s="1"/>
      <c r="I25" s="53"/>
      <c r="J2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5" s="4">
        <f>tblHorasJul[Horas Trabalhadas (1º Período)]+tblHorasJul[Horas Trabalhadas (2º Período)]</f>
        <v>0</v>
      </c>
      <c r="M2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Jornada])+O24</f>
        <v>0</v>
      </c>
      <c r="P25" s="14" t="str">
        <f>IF(tblHorasJul[Horas Trabalhadas Além Jornada]&lt;0,IF(OR(tblHorasJul[Evento 
(1º Período)]="",tblHorasJul[Evento 
(2º Período)]=""),tblHorasJul[Horas Trabalhadas Além Jornada],""),"")</f>
        <v/>
      </c>
      <c r="Q25" s="14" t="str">
        <f>IF(tblHorasJul[Jornada Diária]&lt;&gt;"",IF((N(tblHorasJul[Jornada Diária])-ABS(N(tblHorasJul[Horas Trabalhadas Além Jornada])))=0,1,""),"")</f>
        <v/>
      </c>
      <c r="R2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TEXT(tblHorasJul[Data],"ddd")</f>
        <v/>
      </c>
      <c r="D26" s="25"/>
      <c r="E26" s="1"/>
      <c r="F26" s="1"/>
      <c r="G26" s="1"/>
      <c r="H26" s="1"/>
      <c r="I26" s="53"/>
      <c r="J2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6" s="4">
        <f>tblHorasJul[Horas Trabalhadas (1º Período)]+tblHorasJul[Horas Trabalhadas (2º Período)]</f>
        <v>0</v>
      </c>
      <c r="M2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Jornada])+O25</f>
        <v>0</v>
      </c>
      <c r="P26" s="14" t="str">
        <f>IF(tblHorasJul[Horas Trabalhadas Além Jornada]&lt;0,IF(OR(tblHorasJul[Evento 
(1º Período)]="",tblHorasJul[Evento 
(2º Período)]=""),tblHorasJul[Horas Trabalhadas Além Jornada],""),"")</f>
        <v/>
      </c>
      <c r="Q26" s="14" t="str">
        <f>IF(tblHorasJul[Jornada Diária]&lt;&gt;"",IF((N(tblHorasJul[Jornada Diária])-ABS(N(tblHorasJul[Horas Trabalhadas Além Jornada])))=0,1,""),"")</f>
        <v/>
      </c>
      <c r="R2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TEXT(tblHorasJul[Data],"ddd")</f>
        <v/>
      </c>
      <c r="D27" s="25"/>
      <c r="E27" s="1"/>
      <c r="F27" s="1"/>
      <c r="G27" s="1"/>
      <c r="H27" s="1"/>
      <c r="I27" s="53"/>
      <c r="J2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7" s="4">
        <f>tblHorasJul[Horas Trabalhadas (1º Período)]+tblHorasJul[Horas Trabalhadas (2º Período)]</f>
        <v>0</v>
      </c>
      <c r="M2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Jornada])+O26</f>
        <v>0</v>
      </c>
      <c r="P27" s="14" t="str">
        <f>IF(tblHorasJul[Horas Trabalhadas Além Jornada]&lt;0,IF(OR(tblHorasJul[Evento 
(1º Período)]="",tblHorasJul[Evento 
(2º Período)]=""),tblHorasJul[Horas Trabalhadas Além Jornada],""),"")</f>
        <v/>
      </c>
      <c r="Q27" s="14" t="str">
        <f>IF(tblHorasJul[Jornada Diária]&lt;&gt;"",IF((N(tblHorasJul[Jornada Diária])-ABS(N(tblHorasJul[Horas Trabalhadas Além Jornada])))=0,1,""),"")</f>
        <v/>
      </c>
      <c r="R2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TEXT(tblHorasJul[Data],"ddd")</f>
        <v/>
      </c>
      <c r="D28" s="25"/>
      <c r="E28" s="1"/>
      <c r="F28" s="1"/>
      <c r="G28" s="1"/>
      <c r="H28" s="1"/>
      <c r="I28" s="53"/>
      <c r="J2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8" s="4">
        <f>tblHorasJul[Horas Trabalhadas (1º Período)]+tblHorasJul[Horas Trabalhadas (2º Período)]</f>
        <v>0</v>
      </c>
      <c r="M2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Jornada])+O27</f>
        <v>0</v>
      </c>
      <c r="P28" s="14" t="str">
        <f>IF(tblHorasJul[Horas Trabalhadas Além Jornada]&lt;0,IF(OR(tblHorasJul[Evento 
(1º Período)]="",tblHorasJul[Evento 
(2º Período)]=""),tblHorasJul[Horas Trabalhadas Além Jornada],""),"")</f>
        <v/>
      </c>
      <c r="Q28" s="14" t="str">
        <f>IF(tblHorasJul[Jornada Diária]&lt;&gt;"",IF((N(tblHorasJul[Jornada Diária])-ABS(N(tblHorasJul[Horas Trabalhadas Além Jornada])))=0,1,""),"")</f>
        <v/>
      </c>
      <c r="R2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TEXT(tblHorasJul[Data],"ddd")</f>
        <v/>
      </c>
      <c r="D29" s="25"/>
      <c r="E29" s="1"/>
      <c r="F29" s="1"/>
      <c r="G29" s="1"/>
      <c r="H29" s="1"/>
      <c r="I29" s="53"/>
      <c r="J2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9" s="4">
        <f>tblHorasJul[Horas Trabalhadas (1º Período)]+tblHorasJul[Horas Trabalhadas (2º Período)]</f>
        <v>0</v>
      </c>
      <c r="M2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2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2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Jornada])+O28</f>
        <v>0</v>
      </c>
      <c r="P29" s="14" t="str">
        <f>IF(tblHorasJul[Horas Trabalhadas Além Jornada]&lt;0,IF(OR(tblHorasJul[Evento 
(1º Período)]="",tblHorasJul[Evento 
(2º Período)]=""),tblHorasJul[Horas Trabalhadas Além Jornada],""),"")</f>
        <v/>
      </c>
      <c r="Q29" s="14" t="str">
        <f>IF(tblHorasJul[Jornada Diária]&lt;&gt;"",IF((N(tblHorasJul[Jornada Diária])-ABS(N(tblHorasJul[Horas Trabalhadas Além Jornada])))=0,1,""),"")</f>
        <v/>
      </c>
      <c r="R2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TEXT(tblHorasJul[Data],"ddd")</f>
        <v/>
      </c>
      <c r="D30" s="25"/>
      <c r="E30" s="1"/>
      <c r="F30" s="1"/>
      <c r="G30" s="1"/>
      <c r="H30" s="1"/>
      <c r="I30" s="53"/>
      <c r="J3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0" s="4">
        <f>tblHorasJul[Horas Trabalhadas (1º Período)]+tblHorasJul[Horas Trabalhadas (2º Período)]</f>
        <v>0</v>
      </c>
      <c r="M3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Jornada])+O29</f>
        <v>0</v>
      </c>
      <c r="P30" s="14" t="str">
        <f>IF(tblHorasJul[Horas Trabalhadas Além Jornada]&lt;0,IF(OR(tblHorasJul[Evento 
(1º Período)]="",tblHorasJul[Evento 
(2º Período)]=""),tblHorasJul[Horas Trabalhadas Além Jornada],""),"")</f>
        <v/>
      </c>
      <c r="Q30" s="14" t="str">
        <f>IF(tblHorasJul[Jornada Diária]&lt;&gt;"",IF((N(tblHorasJul[Jornada Diária])-ABS(N(tblHorasJul[Horas Trabalhadas Além Jornada])))=0,1,""),"")</f>
        <v/>
      </c>
      <c r="R3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TEXT(tblHorasJul[Data],"ddd")</f>
        <v/>
      </c>
      <c r="D31" s="25"/>
      <c r="E31" s="1"/>
      <c r="F31" s="1"/>
      <c r="G31" s="1"/>
      <c r="H31" s="1"/>
      <c r="I31" s="53"/>
      <c r="J3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1" s="4">
        <f>tblHorasJul[Horas Trabalhadas (1º Período)]+tblHorasJul[Horas Trabalhadas (2º Período)]</f>
        <v>0</v>
      </c>
      <c r="M3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Jornada])+O30</f>
        <v>0</v>
      </c>
      <c r="P31" s="14" t="str">
        <f>IF(tblHorasJul[Horas Trabalhadas Além Jornada]&lt;0,IF(OR(tblHorasJul[Evento 
(1º Período)]="",tblHorasJul[Evento 
(2º Período)]=""),tblHorasJul[Horas Trabalhadas Além Jornada],""),"")</f>
        <v/>
      </c>
      <c r="Q31" s="14" t="str">
        <f>IF(tblHorasJul[Jornada Diária]&lt;&gt;"",IF((N(tblHorasJul[Jornada Diária])-ABS(N(tblHorasJul[Horas Trabalhadas Além Jornada])))=0,1,""),"")</f>
        <v/>
      </c>
      <c r="R3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TEXT(tblHorasJul[Data],"ddd")</f>
        <v/>
      </c>
      <c r="D32" s="25"/>
      <c r="E32" s="1"/>
      <c r="F32" s="1"/>
      <c r="G32" s="1"/>
      <c r="H32" s="1"/>
      <c r="I32" s="53"/>
      <c r="J3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2" s="4">
        <f>tblHorasJul[Horas Trabalhadas (1º Período)]+tblHorasJul[Horas Trabalhadas (2º Período)]</f>
        <v>0</v>
      </c>
      <c r="M3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Jornada])+O31</f>
        <v>0</v>
      </c>
      <c r="P32" s="14" t="str">
        <f>IF(tblHorasJul[Horas Trabalhadas Além Jornada]&lt;0,IF(OR(tblHorasJul[Evento 
(1º Período)]="",tblHorasJul[Evento 
(2º Período)]=""),tblHorasJul[Horas Trabalhadas Além Jornada],""),"")</f>
        <v/>
      </c>
      <c r="Q32" s="14" t="str">
        <f>IF(tblHorasJul[Jornada Diária]&lt;&gt;"",IF((N(tblHorasJul[Jornada Diária])-ABS(N(tblHorasJul[Horas Trabalhadas Além Jornada])))=0,1,""),"")</f>
        <v/>
      </c>
      <c r="R3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TEXT(tblHorasJul[Data],"ddd")</f>
        <v/>
      </c>
      <c r="D33" s="25"/>
      <c r="E33" s="1"/>
      <c r="F33" s="1"/>
      <c r="G33" s="1"/>
      <c r="H33" s="1"/>
      <c r="I33" s="53"/>
      <c r="J3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3" s="4">
        <f>tblHorasJul[Horas Trabalhadas (1º Período)]+tblHorasJul[Horas Trabalhadas (2º Período)]</f>
        <v>0</v>
      </c>
      <c r="M3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Jornada])+O32</f>
        <v>0</v>
      </c>
      <c r="P33" s="14" t="str">
        <f>IF(tblHorasJul[Horas Trabalhadas Além Jornada]&lt;0,IF(OR(tblHorasJul[Evento 
(1º Período)]="",tblHorasJul[Evento 
(2º Período)]=""),tblHorasJul[Horas Trabalhadas Além Jornada],""),"")</f>
        <v/>
      </c>
      <c r="Q33" s="14" t="str">
        <f>IF(tblHorasJul[Jornada Diária]&lt;&gt;"",IF((N(tblHorasJul[Jornada Diária])-ABS(N(tblHorasJul[Horas Trabalhadas Além Jornada])))=0,1,""),"")</f>
        <v/>
      </c>
      <c r="R3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TEXT(tblHorasJul[Data],"ddd")</f>
        <v/>
      </c>
      <c r="D34" s="25"/>
      <c r="E34" s="1"/>
      <c r="F34" s="1"/>
      <c r="G34" s="1"/>
      <c r="H34" s="1"/>
      <c r="I34" s="53"/>
      <c r="J3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4" s="4">
        <f>tblHorasJul[Horas Trabalhadas (1º Período)]+tblHorasJul[Horas Trabalhadas (2º Período)]</f>
        <v>0</v>
      </c>
      <c r="M3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Jornada])+O33</f>
        <v>0</v>
      </c>
      <c r="P34" s="14" t="str">
        <f>IF(tblHorasJul[Horas Trabalhadas Além Jornada]&lt;0,IF(OR(tblHorasJul[Evento 
(1º Período)]="",tblHorasJul[Evento 
(2º Período)]=""),tblHorasJul[Horas Trabalhadas Além Jornada],""),"")</f>
        <v/>
      </c>
      <c r="Q34" s="14" t="str">
        <f>IF(tblHorasJul[Jornada Diária]&lt;&gt;"",IF((N(tblHorasJul[Jornada Diária])-ABS(N(tblHorasJul[Horas Trabalhadas Além Jornada])))=0,1,""),"")</f>
        <v/>
      </c>
      <c r="R3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TEXT(tblHorasJul[Data],"ddd")</f>
        <v/>
      </c>
      <c r="D35" s="25"/>
      <c r="E35" s="1"/>
      <c r="F35" s="1"/>
      <c r="G35" s="1"/>
      <c r="H35" s="1"/>
      <c r="I35" s="53"/>
      <c r="J3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5" s="4">
        <f>tblHorasJul[Horas Trabalhadas (1º Período)]+tblHorasJul[Horas Trabalhadas (2º Período)]</f>
        <v>0</v>
      </c>
      <c r="M3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Jornada])+O34</f>
        <v>0</v>
      </c>
      <c r="P35" s="14" t="str">
        <f>IF(tblHorasJul[Horas Trabalhadas Além Jornada]&lt;0,IF(OR(tblHorasJul[Evento 
(1º Período)]="",tblHorasJul[Evento 
(2º Período)]=""),tblHorasJul[Horas Trabalhadas Além Jornada],""),"")</f>
        <v/>
      </c>
      <c r="Q35" s="14" t="str">
        <f>IF(tblHorasJul[Jornada Diária]&lt;&gt;"",IF((N(tblHorasJul[Jornada Diária])-ABS(N(tblHorasJul[Horas Trabalhadas Além Jornada])))=0,1,""),"")</f>
        <v/>
      </c>
      <c r="R3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TEXT(tblHorasJul[Data],"ddd")</f>
        <v/>
      </c>
      <c r="D36" s="25"/>
      <c r="E36" s="1"/>
      <c r="F36" s="1"/>
      <c r="G36" s="1"/>
      <c r="H36" s="1"/>
      <c r="I36" s="53"/>
      <c r="J3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6" s="4">
        <f>tblHorasJul[Horas Trabalhadas (1º Período)]+tblHorasJul[Horas Trabalhadas (2º Período)]</f>
        <v>0</v>
      </c>
      <c r="M3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Jornada])+O35</f>
        <v>0</v>
      </c>
      <c r="P36" s="14" t="str">
        <f>IF(tblHorasJul[Horas Trabalhadas Além Jornada]&lt;0,IF(OR(tblHorasJul[Evento 
(1º Período)]="",tblHorasJul[Evento 
(2º Período)]=""),tblHorasJul[Horas Trabalhadas Além Jornada],""),"")</f>
        <v/>
      </c>
      <c r="Q36" s="14" t="str">
        <f>IF(tblHorasJul[Jornada Diária]&lt;&gt;"",IF((N(tblHorasJul[Jornada Diária])-ABS(N(tblHorasJul[Horas Trabalhadas Além Jornada])))=0,1,""),"")</f>
        <v/>
      </c>
      <c r="R3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TEXT(tblHorasJul[Data],"ddd")</f>
        <v/>
      </c>
      <c r="D37" s="25"/>
      <c r="E37" s="1"/>
      <c r="F37" s="1"/>
      <c r="G37" s="1"/>
      <c r="H37" s="1"/>
      <c r="I37" s="53"/>
      <c r="J3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7" s="4">
        <f>tblHorasJul[Horas Trabalhadas (1º Período)]+tblHorasJul[Horas Trabalhadas (2º Período)]</f>
        <v>0</v>
      </c>
      <c r="M3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Jornada])+O36</f>
        <v>0</v>
      </c>
      <c r="P37" s="14" t="str">
        <f>IF(tblHorasJul[Horas Trabalhadas Além Jornada]&lt;0,IF(OR(tblHorasJul[Evento 
(1º Período)]="",tblHorasJul[Evento 
(2º Período)]=""),tblHorasJul[Horas Trabalhadas Além Jornada],""),"")</f>
        <v/>
      </c>
      <c r="Q37" s="14" t="str">
        <f>IF(tblHorasJul[Jornada Diária]&lt;&gt;"",IF((N(tblHorasJul[Jornada Diária])-ABS(N(tblHorasJul[Horas Trabalhadas Além Jornada])))=0,1,""),"")</f>
        <v/>
      </c>
      <c r="R3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TEXT(tblHorasJul[Data],"ddd")</f>
        <v/>
      </c>
      <c r="D38" s="25"/>
      <c r="E38" s="1"/>
      <c r="F38" s="1"/>
      <c r="G38" s="1"/>
      <c r="H38" s="1"/>
      <c r="I38" s="53"/>
      <c r="J3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8" s="4">
        <f>tblHorasJul[Horas Trabalhadas (1º Período)]+tblHorasJul[Horas Trabalhadas (2º Período)]</f>
        <v>0</v>
      </c>
      <c r="M3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Jornada])+O37</f>
        <v>0</v>
      </c>
      <c r="P38" s="14" t="str">
        <f>IF(tblHorasJul[Horas Trabalhadas Além Jornada]&lt;0,IF(OR(tblHorasJul[Evento 
(1º Período)]="",tblHorasJul[Evento 
(2º Período)]=""),tblHorasJul[Horas Trabalhadas Além Jornada],""),"")</f>
        <v/>
      </c>
      <c r="Q38" s="14" t="str">
        <f>IF(tblHorasJul[Jornada Diária]&lt;&gt;"",IF((N(tblHorasJul[Jornada Diária])-ABS(N(tblHorasJul[Horas Trabalhadas Além Jornada])))=0,1,""),"")</f>
        <v/>
      </c>
      <c r="R3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TEXT(tblHorasJul[Data],"ddd")</f>
        <v/>
      </c>
      <c r="D39" s="25"/>
      <c r="E39" s="1"/>
      <c r="F39" s="1"/>
      <c r="G39" s="1"/>
      <c r="H39" s="1"/>
      <c r="I39" s="53"/>
      <c r="J3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9" s="4">
        <f>tblHorasJul[Horas Trabalhadas (1º Período)]+tblHorasJul[Horas Trabalhadas (2º Período)]</f>
        <v>0</v>
      </c>
      <c r="M3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IF(VLOOKUP(tblHorasJul[Dia],tblDiaUtil[[Abreviatura]:[1º Período]],3,FALSE)&gt;0,VLOOKUP(tblHorasJul[Dia],tblDiaUtil[[Abreviatura]:[1º Período]],3,FALSE),JORNADA),
              ""),
         "")</f>
        <v/>
      </c>
      <c r="N3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Período]],4,FALSE)="Não",TRUE,FALSE))),-"8:00", IF(OR(
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Período]],4,FALSE)="Não",TRUE,FALSE))),-"4:00",0
)))</f>
        <v>0</v>
      </c>
      <c r="O3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Jornada])+O38</f>
        <v>0</v>
      </c>
      <c r="P39" s="14" t="str">
        <f>IF(tblHorasJul[Horas Trabalhadas Além Jornada]&lt;0,IF(OR(tblHorasJul[Evento 
(1º Período)]="",tblHorasJul[Evento 
(2º Período)]=""),tblHorasJul[Horas Trabalhadas Além Jornada],""),"")</f>
        <v/>
      </c>
      <c r="Q39" s="14" t="str">
        <f>IF(tblHorasJul[Jornada Diária]&lt;&gt;"",IF((N(tblHorasJul[Jornada Diária])-ABS(N(tblHorasJul[Horas Trabalhadas Além Jornada])))=0,1,""),"")</f>
        <v/>
      </c>
      <c r="R3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Mw7OAKJD85JJGPzXM1vPDnlo6Q95O5WHGffPXmn67A6qMq+fQdNLn4YSbUrZ/U6UcWKlJAB1iTofjh89fn/pgw==" saltValue="A+L8X5APJbjP+K9AWQ96I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6CB8715-F719-40A7-8E8C-B48B9C93CED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23EBE368-E9DD-4607-838F-2BF260262474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FCC11E4-3DFE-46D7-A25B-990ACCA52A2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1D059D01-BBA4-442C-BDA8-0D41D20189B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B447094-E11A-417E-828D-065DB0D53ED3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80CF80F9-504F-49C5-899A-50154D33F913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C40E08D4-4609-44EC-BB65-E264756CAA71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ACF6BA49-1AEE-414E-B874-D20DD452F2F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gost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70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Julho!O39</f>
        <v>0</v>
      </c>
      <c r="P7" s="45">
        <f>SUM(tblHorasAgo[Atrasos
(horas)])</f>
        <v>0</v>
      </c>
      <c r="Q7" s="46">
        <f>SUM(tblHorasAgo[Faltas
(dias)])</f>
        <v>0</v>
      </c>
      <c r="R7" s="45">
        <f>SUM(tblHorasAgo[Hora Extra Normal])</f>
        <v>0</v>
      </c>
      <c r="S7" s="45">
        <f>SUM(tblHorasAgo[Hora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TEXT(tblHorasAgo[Data],"ddd")</f>
        <v/>
      </c>
      <c r="D9" s="25"/>
      <c r="E9" s="1"/>
      <c r="F9" s="1"/>
      <c r="G9" s="1"/>
      <c r="H9" s="1"/>
      <c r="I9" s="53"/>
      <c r="J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9" s="4">
        <f>tblHorasAgo[Horas Trabalhadas (1º Período)]+tblHorasAgo[Horas Trabalhadas (2º Período)]</f>
        <v>0</v>
      </c>
      <c r="M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Jornada])+O7</f>
        <v>0</v>
      </c>
      <c r="P9" s="14" t="str">
        <f>IF(tblHorasAgo[Horas Trabalhadas Além Jornada]&lt;0,IF(OR(tblHorasAgo[Evento 
(1º Período)]="",tblHorasAgo[Evento 
(2º Período)]=""),tblHorasAgo[Horas Trabalhadas Além Jornada],""),"")</f>
        <v/>
      </c>
      <c r="Q9" s="14" t="str">
        <f>IF(tblHorasAgo[Jornada Diária]&lt;&gt;"",IF((N(tblHorasAgo[Jornada Diária])-ABS(N(tblHorasAgo[Horas Trabalhadas Além Jornada])))=0,1,""),"")</f>
        <v/>
      </c>
      <c r="R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TEXT(tblHorasAgo[Data],"ddd")</f>
        <v/>
      </c>
      <c r="D10" s="25"/>
      <c r="E10" s="1"/>
      <c r="F10" s="1"/>
      <c r="G10" s="1"/>
      <c r="H10" s="1"/>
      <c r="I10" s="53"/>
      <c r="J1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0" s="4">
        <f>tblHorasAgo[Horas Trabalhadas (1º Período)]+tblHorasAgo[Horas Trabalhadas (2º Período)]</f>
        <v>0</v>
      </c>
      <c r="M1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Jornada])+O9</f>
        <v>0</v>
      </c>
      <c r="P10" s="14" t="str">
        <f>IF(tblHorasAgo[Horas Trabalhadas Além Jornada]&lt;0,IF(OR(tblHorasAgo[Evento 
(1º Período)]="",tblHorasAgo[Evento 
(2º Período)]=""),tblHorasAgo[Horas Trabalhadas Além Jornada],""),"")</f>
        <v/>
      </c>
      <c r="Q10" s="14" t="str">
        <f>IF(tblHorasAgo[Jornada Diária]&lt;&gt;"",IF((N(tblHorasAgo[Jornada Diária])-ABS(N(tblHorasAgo[Horas Trabalhadas Além Jornada])))=0,1,""),"")</f>
        <v/>
      </c>
      <c r="R1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TEXT(tblHorasAgo[Data],"ddd")</f>
        <v/>
      </c>
      <c r="D11" s="25"/>
      <c r="E11" s="1"/>
      <c r="F11" s="1"/>
      <c r="G11" s="1"/>
      <c r="H11" s="1"/>
      <c r="I11" s="53"/>
      <c r="J1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1" s="4">
        <f>tblHorasAgo[Horas Trabalhadas (1º Período)]+tblHorasAgo[Horas Trabalhadas (2º Período)]</f>
        <v>0</v>
      </c>
      <c r="M1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Jornada])+O10</f>
        <v>0</v>
      </c>
      <c r="P11" s="14" t="str">
        <f>IF(tblHorasAgo[Horas Trabalhadas Além Jornada]&lt;0,IF(OR(tblHorasAgo[Evento 
(1º Período)]="",tblHorasAgo[Evento 
(2º Período)]=""),tblHorasAgo[Horas Trabalhadas Além Jornada],""),"")</f>
        <v/>
      </c>
      <c r="Q11" s="14" t="str">
        <f>IF(tblHorasAgo[Jornada Diária]&lt;&gt;"",IF((N(tblHorasAgo[Jornada Diária])-ABS(N(tblHorasAgo[Horas Trabalhadas Além Jornada])))=0,1,""),"")</f>
        <v/>
      </c>
      <c r="R1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TEXT(tblHorasAgo[Data],"ddd")</f>
        <v/>
      </c>
      <c r="D12" s="25"/>
      <c r="E12" s="1"/>
      <c r="F12" s="1"/>
      <c r="G12" s="1"/>
      <c r="H12" s="1"/>
      <c r="I12" s="53"/>
      <c r="J1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2" s="4">
        <f>tblHorasAgo[Horas Trabalhadas (1º Período)]+tblHorasAgo[Horas Trabalhadas (2º Período)]</f>
        <v>0</v>
      </c>
      <c r="M1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Jornada])+O11</f>
        <v>0</v>
      </c>
      <c r="P12" s="14" t="str">
        <f>IF(tblHorasAgo[Horas Trabalhadas Além Jornada]&lt;0,IF(OR(tblHorasAgo[Evento 
(1º Período)]="",tblHorasAgo[Evento 
(2º Período)]=""),tblHorasAgo[Horas Trabalhadas Além Jornada],""),"")</f>
        <v/>
      </c>
      <c r="Q12" s="14" t="str">
        <f>IF(tblHorasAgo[Jornada Diária]&lt;&gt;"",IF((N(tblHorasAgo[Jornada Diária])-ABS(N(tblHorasAgo[Horas Trabalhadas Além Jornada])))=0,1,""),"")</f>
        <v/>
      </c>
      <c r="R1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TEXT(tblHorasAgo[Data],"ddd")</f>
        <v/>
      </c>
      <c r="D13" s="25"/>
      <c r="E13" s="1"/>
      <c r="F13" s="1"/>
      <c r="G13" s="1"/>
      <c r="H13" s="1"/>
      <c r="I13" s="53"/>
      <c r="J1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3" s="4">
        <f>tblHorasAgo[Horas Trabalhadas (1º Período)]+tblHorasAgo[Horas Trabalhadas (2º Período)]</f>
        <v>0</v>
      </c>
      <c r="M1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Jornada])+O12</f>
        <v>0</v>
      </c>
      <c r="P13" s="14" t="str">
        <f>IF(tblHorasAgo[Horas Trabalhadas Além Jornada]&lt;0,IF(OR(tblHorasAgo[Evento 
(1º Período)]="",tblHorasAgo[Evento 
(2º Período)]=""),tblHorasAgo[Horas Trabalhadas Além Jornada],""),"")</f>
        <v/>
      </c>
      <c r="Q13" s="14" t="str">
        <f>IF(tblHorasAgo[Jornada Diária]&lt;&gt;"",IF((N(tblHorasAgo[Jornada Diária])-ABS(N(tblHorasAgo[Horas Trabalhadas Além Jornada])))=0,1,""),"")</f>
        <v/>
      </c>
      <c r="R1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TEXT(tblHorasAgo[Data],"ddd")</f>
        <v/>
      </c>
      <c r="D14" s="25"/>
      <c r="E14" s="1"/>
      <c r="F14" s="1"/>
      <c r="G14" s="1"/>
      <c r="H14" s="1"/>
      <c r="I14" s="53"/>
      <c r="J1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4" s="4">
        <f>tblHorasAgo[Horas Trabalhadas (1º Período)]+tblHorasAgo[Horas Trabalhadas (2º Período)]</f>
        <v>0</v>
      </c>
      <c r="M1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Jornada])+O13</f>
        <v>0</v>
      </c>
      <c r="P14" s="14" t="str">
        <f>IF(tblHorasAgo[Horas Trabalhadas Além Jornada]&lt;0,IF(OR(tblHorasAgo[Evento 
(1º Período)]="",tblHorasAgo[Evento 
(2º Período)]=""),tblHorasAgo[Horas Trabalhadas Além Jornada],""),"")</f>
        <v/>
      </c>
      <c r="Q14" s="14" t="str">
        <f>IF(tblHorasAgo[Jornada Diária]&lt;&gt;"",IF((N(tblHorasAgo[Jornada Diária])-ABS(N(tblHorasAgo[Horas Trabalhadas Além Jornada])))=0,1,""),"")</f>
        <v/>
      </c>
      <c r="R1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TEXT(tblHorasAgo[Data],"ddd")</f>
        <v/>
      </c>
      <c r="D15" s="25"/>
      <c r="E15" s="1"/>
      <c r="F15" s="1"/>
      <c r="G15" s="1"/>
      <c r="H15" s="1"/>
      <c r="I15" s="53"/>
      <c r="J1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5" s="4">
        <f>tblHorasAgo[Horas Trabalhadas (1º Período)]+tblHorasAgo[Horas Trabalhadas (2º Período)]</f>
        <v>0</v>
      </c>
      <c r="M1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Jornada])+O14</f>
        <v>0</v>
      </c>
      <c r="P15" s="14" t="str">
        <f>IF(tblHorasAgo[Horas Trabalhadas Além Jornada]&lt;0,IF(OR(tblHorasAgo[Evento 
(1º Período)]="",tblHorasAgo[Evento 
(2º Período)]=""),tblHorasAgo[Horas Trabalhadas Além Jornada],""),"")</f>
        <v/>
      </c>
      <c r="Q15" s="14" t="str">
        <f>IF(tblHorasAgo[Jornada Diária]&lt;&gt;"",IF((N(tblHorasAgo[Jornada Diária])-ABS(N(tblHorasAgo[Horas Trabalhadas Além Jornada])))=0,1,""),"")</f>
        <v/>
      </c>
      <c r="R1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TEXT(tblHorasAgo[Data],"ddd")</f>
        <v/>
      </c>
      <c r="D16" s="25"/>
      <c r="E16" s="1"/>
      <c r="F16" s="1"/>
      <c r="G16" s="1"/>
      <c r="H16" s="1"/>
      <c r="I16" s="53"/>
      <c r="J1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6" s="4">
        <f>tblHorasAgo[Horas Trabalhadas (1º Período)]+tblHorasAgo[Horas Trabalhadas (2º Período)]</f>
        <v>0</v>
      </c>
      <c r="M1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Jornada])+O15</f>
        <v>0</v>
      </c>
      <c r="P16" s="14" t="str">
        <f>IF(tblHorasAgo[Horas Trabalhadas Além Jornada]&lt;0,IF(OR(tblHorasAgo[Evento 
(1º Período)]="",tblHorasAgo[Evento 
(2º Período)]=""),tblHorasAgo[Horas Trabalhadas Além Jornada],""),"")</f>
        <v/>
      </c>
      <c r="Q16" s="14" t="str">
        <f>IF(tblHorasAgo[Jornada Diária]&lt;&gt;"",IF((N(tblHorasAgo[Jornada Diária])-ABS(N(tblHorasAgo[Horas Trabalhadas Além Jornada])))=0,1,""),"")</f>
        <v/>
      </c>
      <c r="R1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TEXT(tblHorasAgo[Data],"ddd")</f>
        <v/>
      </c>
      <c r="D17" s="25"/>
      <c r="E17" s="1"/>
      <c r="F17" s="1"/>
      <c r="G17" s="1"/>
      <c r="H17" s="1"/>
      <c r="I17" s="53"/>
      <c r="J1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7" s="4">
        <f>tblHorasAgo[Horas Trabalhadas (1º Período)]+tblHorasAgo[Horas Trabalhadas (2º Período)]</f>
        <v>0</v>
      </c>
      <c r="M1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Jornada])+O16</f>
        <v>0</v>
      </c>
      <c r="P17" s="14" t="str">
        <f>IF(tblHorasAgo[Horas Trabalhadas Além Jornada]&lt;0,IF(OR(tblHorasAgo[Evento 
(1º Período)]="",tblHorasAgo[Evento 
(2º Período)]=""),tblHorasAgo[Horas Trabalhadas Além Jornada],""),"")</f>
        <v/>
      </c>
      <c r="Q17" s="14" t="str">
        <f>IF(tblHorasAgo[Jornada Diária]&lt;&gt;"",IF((N(tblHorasAgo[Jornada Diária])-ABS(N(tblHorasAgo[Horas Trabalhadas Além Jornada])))=0,1,""),"")</f>
        <v/>
      </c>
      <c r="R1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TEXT(tblHorasAgo[Data],"ddd")</f>
        <v/>
      </c>
      <c r="D18" s="25"/>
      <c r="E18" s="1"/>
      <c r="F18" s="1"/>
      <c r="G18" s="1"/>
      <c r="H18" s="1"/>
      <c r="I18" s="53"/>
      <c r="J1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8" s="4">
        <f>tblHorasAgo[Horas Trabalhadas (1º Período)]+tblHorasAgo[Horas Trabalhadas (2º Período)]</f>
        <v>0</v>
      </c>
      <c r="M1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Jornada])+O17</f>
        <v>0</v>
      </c>
      <c r="P18" s="14" t="str">
        <f>IF(tblHorasAgo[Horas Trabalhadas Além Jornada]&lt;0,IF(OR(tblHorasAgo[Evento 
(1º Período)]="",tblHorasAgo[Evento 
(2º Período)]=""),tblHorasAgo[Horas Trabalhadas Além Jornada],""),"")</f>
        <v/>
      </c>
      <c r="Q18" s="14" t="str">
        <f>IF(tblHorasAgo[Jornada Diária]&lt;&gt;"",IF((N(tblHorasAgo[Jornada Diária])-ABS(N(tblHorasAgo[Horas Trabalhadas Além Jornada])))=0,1,""),"")</f>
        <v/>
      </c>
      <c r="R1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TEXT(tblHorasAgo[Data],"ddd")</f>
        <v/>
      </c>
      <c r="D19" s="25"/>
      <c r="E19" s="1"/>
      <c r="F19" s="1"/>
      <c r="G19" s="1"/>
      <c r="H19" s="1"/>
      <c r="I19" s="53"/>
      <c r="J1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9" s="4">
        <f>tblHorasAgo[Horas Trabalhadas (1º Período)]+tblHorasAgo[Horas Trabalhadas (2º Período)]</f>
        <v>0</v>
      </c>
      <c r="M1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1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1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Jornada])+O18</f>
        <v>0</v>
      </c>
      <c r="P19" s="14" t="str">
        <f>IF(tblHorasAgo[Horas Trabalhadas Além Jornada]&lt;0,IF(OR(tblHorasAgo[Evento 
(1º Período)]="",tblHorasAgo[Evento 
(2º Período)]=""),tblHorasAgo[Horas Trabalhadas Além Jornada],""),"")</f>
        <v/>
      </c>
      <c r="Q19" s="14" t="str">
        <f>IF(tblHorasAgo[Jornada Diária]&lt;&gt;"",IF((N(tblHorasAgo[Jornada Diária])-ABS(N(tblHorasAgo[Horas Trabalhadas Além Jornada])))=0,1,""),"")</f>
        <v/>
      </c>
      <c r="R1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TEXT(tblHorasAgo[Data],"ddd")</f>
        <v/>
      </c>
      <c r="D20" s="25"/>
      <c r="E20" s="1"/>
      <c r="F20" s="1"/>
      <c r="G20" s="1"/>
      <c r="H20" s="1"/>
      <c r="I20" s="53"/>
      <c r="J2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0" s="4">
        <f>tblHorasAgo[Horas Trabalhadas (1º Período)]+tblHorasAgo[Horas Trabalhadas (2º Período)]</f>
        <v>0</v>
      </c>
      <c r="M2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Jornada])+O19</f>
        <v>0</v>
      </c>
      <c r="P20" s="14" t="str">
        <f>IF(tblHorasAgo[Horas Trabalhadas Além Jornada]&lt;0,IF(OR(tblHorasAgo[Evento 
(1º Período)]="",tblHorasAgo[Evento 
(2º Período)]=""),tblHorasAgo[Horas Trabalhadas Além Jornada],""),"")</f>
        <v/>
      </c>
      <c r="Q20" s="14" t="str">
        <f>IF(tblHorasAgo[Jornada Diária]&lt;&gt;"",IF((N(tblHorasAgo[Jornada Diária])-ABS(N(tblHorasAgo[Horas Trabalhadas Além Jornada])))=0,1,""),"")</f>
        <v/>
      </c>
      <c r="R2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TEXT(tblHorasAgo[Data],"ddd")</f>
        <v/>
      </c>
      <c r="D21" s="25"/>
      <c r="E21" s="1"/>
      <c r="F21" s="1"/>
      <c r="G21" s="1"/>
      <c r="H21" s="1"/>
      <c r="I21" s="53"/>
      <c r="J2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1" s="4">
        <f>tblHorasAgo[Horas Trabalhadas (1º Período)]+tblHorasAgo[Horas Trabalhadas (2º Período)]</f>
        <v>0</v>
      </c>
      <c r="M2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Jornada])+O20</f>
        <v>0</v>
      </c>
      <c r="P21" s="14" t="str">
        <f>IF(tblHorasAgo[Horas Trabalhadas Além Jornada]&lt;0,IF(OR(tblHorasAgo[Evento 
(1º Período)]="",tblHorasAgo[Evento 
(2º Período)]=""),tblHorasAgo[Horas Trabalhadas Além Jornada],""),"")</f>
        <v/>
      </c>
      <c r="Q21" s="14" t="str">
        <f>IF(tblHorasAgo[Jornada Diária]&lt;&gt;"",IF((N(tblHorasAgo[Jornada Diária])-ABS(N(tblHorasAgo[Horas Trabalhadas Além Jornada])))=0,1,""),"")</f>
        <v/>
      </c>
      <c r="R2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TEXT(tblHorasAgo[Data],"ddd")</f>
        <v/>
      </c>
      <c r="D22" s="25"/>
      <c r="E22" s="1"/>
      <c r="F22" s="1"/>
      <c r="G22" s="1"/>
      <c r="H22" s="1"/>
      <c r="I22" s="53"/>
      <c r="J2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2" s="4">
        <f>tblHorasAgo[Horas Trabalhadas (1º Período)]+tblHorasAgo[Horas Trabalhadas (2º Período)]</f>
        <v>0</v>
      </c>
      <c r="M2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Jornada])+O21</f>
        <v>0</v>
      </c>
      <c r="P22" s="14" t="str">
        <f>IF(tblHorasAgo[Horas Trabalhadas Além Jornada]&lt;0,IF(OR(tblHorasAgo[Evento 
(1º Período)]="",tblHorasAgo[Evento 
(2º Período)]=""),tblHorasAgo[Horas Trabalhadas Além Jornada],""),"")</f>
        <v/>
      </c>
      <c r="Q22" s="14" t="str">
        <f>IF(tblHorasAgo[Jornada Diária]&lt;&gt;"",IF((N(tblHorasAgo[Jornada Diária])-ABS(N(tblHorasAgo[Horas Trabalhadas Além Jornada])))=0,1,""),"")</f>
        <v/>
      </c>
      <c r="R2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TEXT(tblHorasAgo[Data],"ddd")</f>
        <v/>
      </c>
      <c r="D23" s="25"/>
      <c r="E23" s="1"/>
      <c r="F23" s="1"/>
      <c r="G23" s="1"/>
      <c r="H23" s="1"/>
      <c r="I23" s="53"/>
      <c r="J2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3" s="4">
        <f>tblHorasAgo[Horas Trabalhadas (1º Período)]+tblHorasAgo[Horas Trabalhadas (2º Período)]</f>
        <v>0</v>
      </c>
      <c r="M2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Jornada])+O22</f>
        <v>0</v>
      </c>
      <c r="P23" s="14" t="str">
        <f>IF(tblHorasAgo[Horas Trabalhadas Além Jornada]&lt;0,IF(OR(tblHorasAgo[Evento 
(1º Período)]="",tblHorasAgo[Evento 
(2º Período)]=""),tblHorasAgo[Horas Trabalhadas Além Jornada],""),"")</f>
        <v/>
      </c>
      <c r="Q23" s="14" t="str">
        <f>IF(tblHorasAgo[Jornada Diária]&lt;&gt;"",IF((N(tblHorasAgo[Jornada Diária])-ABS(N(tblHorasAgo[Horas Trabalhadas Além Jornada])))=0,1,""),"")</f>
        <v/>
      </c>
      <c r="R2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TEXT(tblHorasAgo[Data],"ddd")</f>
        <v/>
      </c>
      <c r="D24" s="25"/>
      <c r="E24" s="1"/>
      <c r="F24" s="1"/>
      <c r="G24" s="1"/>
      <c r="H24" s="1"/>
      <c r="I24" s="53"/>
      <c r="J2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4" s="4">
        <f>tblHorasAgo[Horas Trabalhadas (1º Período)]+tblHorasAgo[Horas Trabalhadas (2º Período)]</f>
        <v>0</v>
      </c>
      <c r="M2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Jornada])+O23</f>
        <v>0</v>
      </c>
      <c r="P24" s="14" t="str">
        <f>IF(tblHorasAgo[Horas Trabalhadas Além Jornada]&lt;0,IF(OR(tblHorasAgo[Evento 
(1º Período)]="",tblHorasAgo[Evento 
(2º Período)]=""),tblHorasAgo[Horas Trabalhadas Além Jornada],""),"")</f>
        <v/>
      </c>
      <c r="Q24" s="14" t="str">
        <f>IF(tblHorasAgo[Jornada Diária]&lt;&gt;"",IF((N(tblHorasAgo[Jornada Diária])-ABS(N(tblHorasAgo[Horas Trabalhadas Além Jornada])))=0,1,""),"")</f>
        <v/>
      </c>
      <c r="R2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TEXT(tblHorasAgo[Data],"ddd")</f>
        <v/>
      </c>
      <c r="D25" s="25"/>
      <c r="E25" s="1"/>
      <c r="F25" s="1"/>
      <c r="G25" s="1"/>
      <c r="H25" s="1"/>
      <c r="I25" s="53"/>
      <c r="J2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5" s="4">
        <f>tblHorasAgo[Horas Trabalhadas (1º Período)]+tblHorasAgo[Horas Trabalhadas (2º Período)]</f>
        <v>0</v>
      </c>
      <c r="M2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Jornada])+O24</f>
        <v>0</v>
      </c>
      <c r="P25" s="14" t="str">
        <f>IF(tblHorasAgo[Horas Trabalhadas Além Jornada]&lt;0,IF(OR(tblHorasAgo[Evento 
(1º Período)]="",tblHorasAgo[Evento 
(2º Período)]=""),tblHorasAgo[Horas Trabalhadas Além Jornada],""),"")</f>
        <v/>
      </c>
      <c r="Q25" s="14" t="str">
        <f>IF(tblHorasAgo[Jornada Diária]&lt;&gt;"",IF((N(tblHorasAgo[Jornada Diária])-ABS(N(tblHorasAgo[Horas Trabalhadas Além Jornada])))=0,1,""),"")</f>
        <v/>
      </c>
      <c r="R2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TEXT(tblHorasAgo[Data],"ddd")</f>
        <v/>
      </c>
      <c r="D26" s="25"/>
      <c r="E26" s="1"/>
      <c r="F26" s="1"/>
      <c r="G26" s="1"/>
      <c r="H26" s="1"/>
      <c r="I26" s="53"/>
      <c r="J2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6" s="4">
        <f>tblHorasAgo[Horas Trabalhadas (1º Período)]+tblHorasAgo[Horas Trabalhadas (2º Período)]</f>
        <v>0</v>
      </c>
      <c r="M2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Jornada])+O25</f>
        <v>0</v>
      </c>
      <c r="P26" s="14" t="str">
        <f>IF(tblHorasAgo[Horas Trabalhadas Além Jornada]&lt;0,IF(OR(tblHorasAgo[Evento 
(1º Período)]="",tblHorasAgo[Evento 
(2º Período)]=""),tblHorasAgo[Horas Trabalhadas Além Jornada],""),"")</f>
        <v/>
      </c>
      <c r="Q26" s="14" t="str">
        <f>IF(tblHorasAgo[Jornada Diária]&lt;&gt;"",IF((N(tblHorasAgo[Jornada Diária])-ABS(N(tblHorasAgo[Horas Trabalhadas Além Jornada])))=0,1,""),"")</f>
        <v/>
      </c>
      <c r="R2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TEXT(tblHorasAgo[Data],"ddd")</f>
        <v/>
      </c>
      <c r="D27" s="25"/>
      <c r="E27" s="1"/>
      <c r="F27" s="1"/>
      <c r="G27" s="1"/>
      <c r="H27" s="1"/>
      <c r="I27" s="53"/>
      <c r="J2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7" s="4">
        <f>tblHorasAgo[Horas Trabalhadas (1º Período)]+tblHorasAgo[Horas Trabalhadas (2º Período)]</f>
        <v>0</v>
      </c>
      <c r="M2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Jornada])+O26</f>
        <v>0</v>
      </c>
      <c r="P27" s="14" t="str">
        <f>IF(tblHorasAgo[Horas Trabalhadas Além Jornada]&lt;0,IF(OR(tblHorasAgo[Evento 
(1º Período)]="",tblHorasAgo[Evento 
(2º Período)]=""),tblHorasAgo[Horas Trabalhadas Além Jornada],""),"")</f>
        <v/>
      </c>
      <c r="Q27" s="14" t="str">
        <f>IF(tblHorasAgo[Jornada Diária]&lt;&gt;"",IF((N(tblHorasAgo[Jornada Diária])-ABS(N(tblHorasAgo[Horas Trabalhadas Além Jornada])))=0,1,""),"")</f>
        <v/>
      </c>
      <c r="R2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TEXT(tblHorasAgo[Data],"ddd")</f>
        <v/>
      </c>
      <c r="D28" s="25"/>
      <c r="E28" s="1"/>
      <c r="F28" s="1"/>
      <c r="G28" s="1"/>
      <c r="H28" s="1"/>
      <c r="I28" s="53"/>
      <c r="J2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8" s="4">
        <f>tblHorasAgo[Horas Trabalhadas (1º Período)]+tblHorasAgo[Horas Trabalhadas (2º Período)]</f>
        <v>0</v>
      </c>
      <c r="M2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Jornada])+O27</f>
        <v>0</v>
      </c>
      <c r="P28" s="14" t="str">
        <f>IF(tblHorasAgo[Horas Trabalhadas Além Jornada]&lt;0,IF(OR(tblHorasAgo[Evento 
(1º Período)]="",tblHorasAgo[Evento 
(2º Período)]=""),tblHorasAgo[Horas Trabalhadas Além Jornada],""),"")</f>
        <v/>
      </c>
      <c r="Q28" s="14" t="str">
        <f>IF(tblHorasAgo[Jornada Diária]&lt;&gt;"",IF((N(tblHorasAgo[Jornada Diária])-ABS(N(tblHorasAgo[Horas Trabalhadas Além Jornada])))=0,1,""),"")</f>
        <v/>
      </c>
      <c r="R2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TEXT(tblHorasAgo[Data],"ddd")</f>
        <v/>
      </c>
      <c r="D29" s="25"/>
      <c r="E29" s="1"/>
      <c r="F29" s="1"/>
      <c r="G29" s="1"/>
      <c r="H29" s="1"/>
      <c r="I29" s="53"/>
      <c r="J2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9" s="4">
        <f>tblHorasAgo[Horas Trabalhadas (1º Período)]+tblHorasAgo[Horas Trabalhadas (2º Período)]</f>
        <v>0</v>
      </c>
      <c r="M2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2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2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Jornada])+O28</f>
        <v>0</v>
      </c>
      <c r="P29" s="14" t="str">
        <f>IF(tblHorasAgo[Horas Trabalhadas Além Jornada]&lt;0,IF(OR(tblHorasAgo[Evento 
(1º Período)]="",tblHorasAgo[Evento 
(2º Período)]=""),tblHorasAgo[Horas Trabalhadas Além Jornada],""),"")</f>
        <v/>
      </c>
      <c r="Q29" s="14" t="str">
        <f>IF(tblHorasAgo[Jornada Diária]&lt;&gt;"",IF((N(tblHorasAgo[Jornada Diária])-ABS(N(tblHorasAgo[Horas Trabalhadas Além Jornada])))=0,1,""),"")</f>
        <v/>
      </c>
      <c r="R2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TEXT(tblHorasAgo[Data],"ddd")</f>
        <v/>
      </c>
      <c r="D30" s="25"/>
      <c r="E30" s="1"/>
      <c r="F30" s="1"/>
      <c r="G30" s="1"/>
      <c r="H30" s="1"/>
      <c r="I30" s="53"/>
      <c r="J3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0" s="4">
        <f>tblHorasAgo[Horas Trabalhadas (1º Período)]+tblHorasAgo[Horas Trabalhadas (2º Período)]</f>
        <v>0</v>
      </c>
      <c r="M3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Jornada])+O29</f>
        <v>0</v>
      </c>
      <c r="P30" s="14" t="str">
        <f>IF(tblHorasAgo[Horas Trabalhadas Além Jornada]&lt;0,IF(OR(tblHorasAgo[Evento 
(1º Período)]="",tblHorasAgo[Evento 
(2º Período)]=""),tblHorasAgo[Horas Trabalhadas Além Jornada],""),"")</f>
        <v/>
      </c>
      <c r="Q30" s="14" t="str">
        <f>IF(tblHorasAgo[Jornada Diária]&lt;&gt;"",IF((N(tblHorasAgo[Jornada Diária])-ABS(N(tblHorasAgo[Horas Trabalhadas Além Jornada])))=0,1,""),"")</f>
        <v/>
      </c>
      <c r="R3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TEXT(tblHorasAgo[Data],"ddd")</f>
        <v/>
      </c>
      <c r="D31" s="25"/>
      <c r="E31" s="1"/>
      <c r="F31" s="1"/>
      <c r="G31" s="1"/>
      <c r="H31" s="1"/>
      <c r="I31" s="53"/>
      <c r="J3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1" s="4">
        <f>tblHorasAgo[Horas Trabalhadas (1º Período)]+tblHorasAgo[Horas Trabalhadas (2º Período)]</f>
        <v>0</v>
      </c>
      <c r="M3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Jornada])+O30</f>
        <v>0</v>
      </c>
      <c r="P31" s="14" t="str">
        <f>IF(tblHorasAgo[Horas Trabalhadas Além Jornada]&lt;0,IF(OR(tblHorasAgo[Evento 
(1º Período)]="",tblHorasAgo[Evento 
(2º Período)]=""),tblHorasAgo[Horas Trabalhadas Além Jornada],""),"")</f>
        <v/>
      </c>
      <c r="Q31" s="14" t="str">
        <f>IF(tblHorasAgo[Jornada Diária]&lt;&gt;"",IF((N(tblHorasAgo[Jornada Diária])-ABS(N(tblHorasAgo[Horas Trabalhadas Além Jornada])))=0,1,""),"")</f>
        <v/>
      </c>
      <c r="R3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TEXT(tblHorasAgo[Data],"ddd")</f>
        <v/>
      </c>
      <c r="D32" s="25"/>
      <c r="E32" s="1"/>
      <c r="F32" s="1"/>
      <c r="G32" s="1"/>
      <c r="H32" s="1"/>
      <c r="I32" s="53"/>
      <c r="J3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2" s="4">
        <f>tblHorasAgo[Horas Trabalhadas (1º Período)]+tblHorasAgo[Horas Trabalhadas (2º Período)]</f>
        <v>0</v>
      </c>
      <c r="M3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Jornada])+O31</f>
        <v>0</v>
      </c>
      <c r="P32" s="14" t="str">
        <f>IF(tblHorasAgo[Horas Trabalhadas Além Jornada]&lt;0,IF(OR(tblHorasAgo[Evento 
(1º Período)]="",tblHorasAgo[Evento 
(2º Período)]=""),tblHorasAgo[Horas Trabalhadas Além Jornada],""),"")</f>
        <v/>
      </c>
      <c r="Q32" s="14" t="str">
        <f>IF(tblHorasAgo[Jornada Diária]&lt;&gt;"",IF((N(tblHorasAgo[Jornada Diária])-ABS(N(tblHorasAgo[Horas Trabalhadas Além Jornada])))=0,1,""),"")</f>
        <v/>
      </c>
      <c r="R3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TEXT(tblHorasAgo[Data],"ddd")</f>
        <v/>
      </c>
      <c r="D33" s="25"/>
      <c r="E33" s="1"/>
      <c r="F33" s="1"/>
      <c r="G33" s="1"/>
      <c r="H33" s="1"/>
      <c r="I33" s="53"/>
      <c r="J3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3" s="4">
        <f>tblHorasAgo[Horas Trabalhadas (1º Período)]+tblHorasAgo[Horas Trabalhadas (2º Período)]</f>
        <v>0</v>
      </c>
      <c r="M3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Jornada])+O32</f>
        <v>0</v>
      </c>
      <c r="P33" s="14" t="str">
        <f>IF(tblHorasAgo[Horas Trabalhadas Além Jornada]&lt;0,IF(OR(tblHorasAgo[Evento 
(1º Período)]="",tblHorasAgo[Evento 
(2º Período)]=""),tblHorasAgo[Horas Trabalhadas Além Jornada],""),"")</f>
        <v/>
      </c>
      <c r="Q33" s="14" t="str">
        <f>IF(tblHorasAgo[Jornada Diária]&lt;&gt;"",IF((N(tblHorasAgo[Jornada Diária])-ABS(N(tblHorasAgo[Horas Trabalhadas Além Jornada])))=0,1,""),"")</f>
        <v/>
      </c>
      <c r="R3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TEXT(tblHorasAgo[Data],"ddd")</f>
        <v/>
      </c>
      <c r="D34" s="25"/>
      <c r="E34" s="1"/>
      <c r="F34" s="1"/>
      <c r="G34" s="1"/>
      <c r="H34" s="1"/>
      <c r="I34" s="53"/>
      <c r="J3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4" s="4">
        <f>tblHorasAgo[Horas Trabalhadas (1º Período)]+tblHorasAgo[Horas Trabalhadas (2º Período)]</f>
        <v>0</v>
      </c>
      <c r="M3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Jornada])+O33</f>
        <v>0</v>
      </c>
      <c r="P34" s="14" t="str">
        <f>IF(tblHorasAgo[Horas Trabalhadas Além Jornada]&lt;0,IF(OR(tblHorasAgo[Evento 
(1º Período)]="",tblHorasAgo[Evento 
(2º Período)]=""),tblHorasAgo[Horas Trabalhadas Além Jornada],""),"")</f>
        <v/>
      </c>
      <c r="Q34" s="14" t="str">
        <f>IF(tblHorasAgo[Jornada Diária]&lt;&gt;"",IF((N(tblHorasAgo[Jornada Diária])-ABS(N(tblHorasAgo[Horas Trabalhadas Além Jornada])))=0,1,""),"")</f>
        <v/>
      </c>
      <c r="R3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TEXT(tblHorasAgo[Data],"ddd")</f>
        <v/>
      </c>
      <c r="D35" s="25"/>
      <c r="E35" s="1"/>
      <c r="F35" s="1"/>
      <c r="G35" s="1"/>
      <c r="H35" s="1"/>
      <c r="I35" s="53"/>
      <c r="J3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5" s="4">
        <f>tblHorasAgo[Horas Trabalhadas (1º Período)]+tblHorasAgo[Horas Trabalhadas (2º Período)]</f>
        <v>0</v>
      </c>
      <c r="M3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Jornada])+O34</f>
        <v>0</v>
      </c>
      <c r="P35" s="14" t="str">
        <f>IF(tblHorasAgo[Horas Trabalhadas Além Jornada]&lt;0,IF(OR(tblHorasAgo[Evento 
(1º Período)]="",tblHorasAgo[Evento 
(2º Período)]=""),tblHorasAgo[Horas Trabalhadas Além Jornada],""),"")</f>
        <v/>
      </c>
      <c r="Q35" s="14" t="str">
        <f>IF(tblHorasAgo[Jornada Diária]&lt;&gt;"",IF((N(tblHorasAgo[Jornada Diária])-ABS(N(tblHorasAgo[Horas Trabalhadas Além Jornada])))=0,1,""),"")</f>
        <v/>
      </c>
      <c r="R3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TEXT(tblHorasAgo[Data],"ddd")</f>
        <v/>
      </c>
      <c r="D36" s="25"/>
      <c r="E36" s="1"/>
      <c r="F36" s="1"/>
      <c r="G36" s="1"/>
      <c r="H36" s="1"/>
      <c r="I36" s="53"/>
      <c r="J3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6" s="4">
        <f>tblHorasAgo[Horas Trabalhadas (1º Período)]+tblHorasAgo[Horas Trabalhadas (2º Período)]</f>
        <v>0</v>
      </c>
      <c r="M3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Jornada])+O35</f>
        <v>0</v>
      </c>
      <c r="P36" s="14" t="str">
        <f>IF(tblHorasAgo[Horas Trabalhadas Além Jornada]&lt;0,IF(OR(tblHorasAgo[Evento 
(1º Período)]="",tblHorasAgo[Evento 
(2º Período)]=""),tblHorasAgo[Horas Trabalhadas Além Jornada],""),"")</f>
        <v/>
      </c>
      <c r="Q36" s="14" t="str">
        <f>IF(tblHorasAgo[Jornada Diária]&lt;&gt;"",IF((N(tblHorasAgo[Jornada Diária])-ABS(N(tblHorasAgo[Horas Trabalhadas Além Jornada])))=0,1,""),"")</f>
        <v/>
      </c>
      <c r="R3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TEXT(tblHorasAgo[Data],"ddd")</f>
        <v/>
      </c>
      <c r="D37" s="25"/>
      <c r="E37" s="1"/>
      <c r="F37" s="1"/>
      <c r="G37" s="1"/>
      <c r="H37" s="1"/>
      <c r="I37" s="53"/>
      <c r="J3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7" s="4">
        <f>tblHorasAgo[Horas Trabalhadas (1º Período)]+tblHorasAgo[Horas Trabalhadas (2º Período)]</f>
        <v>0</v>
      </c>
      <c r="M3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Jornada])+O36</f>
        <v>0</v>
      </c>
      <c r="P37" s="14" t="str">
        <f>IF(tblHorasAgo[Horas Trabalhadas Além Jornada]&lt;0,IF(OR(tblHorasAgo[Evento 
(1º Período)]="",tblHorasAgo[Evento 
(2º Período)]=""),tblHorasAgo[Horas Trabalhadas Além Jornada],""),"")</f>
        <v/>
      </c>
      <c r="Q37" s="14" t="str">
        <f>IF(tblHorasAgo[Jornada Diária]&lt;&gt;"",IF((N(tblHorasAgo[Jornada Diária])-ABS(N(tblHorasAgo[Horas Trabalhadas Além Jornada])))=0,1,""),"")</f>
        <v/>
      </c>
      <c r="R3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TEXT(tblHorasAgo[Data],"ddd")</f>
        <v/>
      </c>
      <c r="D38" s="25"/>
      <c r="E38" s="1"/>
      <c r="F38" s="1"/>
      <c r="G38" s="1"/>
      <c r="H38" s="1"/>
      <c r="I38" s="53"/>
      <c r="J3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8" s="4">
        <f>tblHorasAgo[Horas Trabalhadas (1º Período)]+tblHorasAgo[Horas Trabalhadas (2º Período)]</f>
        <v>0</v>
      </c>
      <c r="M3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Jornada])+O37</f>
        <v>0</v>
      </c>
      <c r="P38" s="14" t="str">
        <f>IF(tblHorasAgo[Horas Trabalhadas Além Jornada]&lt;0,IF(OR(tblHorasAgo[Evento 
(1º Período)]="",tblHorasAgo[Evento 
(2º Período)]=""),tblHorasAgo[Horas Trabalhadas Além Jornada],""),"")</f>
        <v/>
      </c>
      <c r="Q38" s="14" t="str">
        <f>IF(tblHorasAgo[Jornada Diária]&lt;&gt;"",IF((N(tblHorasAgo[Jornada Diária])-ABS(N(tblHorasAgo[Horas Trabalhadas Além Jornada])))=0,1,""),"")</f>
        <v/>
      </c>
      <c r="R3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TEXT(tblHorasAgo[Data],"ddd")</f>
        <v/>
      </c>
      <c r="D39" s="25"/>
      <c r="E39" s="1"/>
      <c r="F39" s="1"/>
      <c r="G39" s="1"/>
      <c r="H39" s="1"/>
      <c r="I39" s="53"/>
      <c r="J3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9" s="4">
        <f>tblHorasAgo[Horas Trabalhadas (1º Período)]+tblHorasAgo[Horas Trabalhadas (2º Período)]</f>
        <v>0</v>
      </c>
      <c r="M3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IF(VLOOKUP(tblHorasAgo[Dia],tblDiaUtil[[Abreviatura]:[1º Período]],3,FALSE)&gt;0,VLOOKUP(tblHorasAgo[Dia],tblDiaUtil[[Abreviatura]:[1º Período]],3,FALSE),JORNADA),
              ""),
         "")</f>
        <v/>
      </c>
      <c r="N3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Período]],4,FALSE)="Não",TRUE,FALSE))),-"8:00", IF(OR(
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Período]],4,FALSE)="Não",TRUE,FALSE))),-"4:00",0
)))</f>
        <v>0</v>
      </c>
      <c r="O3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Jornada])+O38</f>
        <v>0</v>
      </c>
      <c r="P39" s="14" t="str">
        <f>IF(tblHorasAgo[Horas Trabalhadas Além Jornada]&lt;0,IF(OR(tblHorasAgo[Evento 
(1º Período)]="",tblHorasAgo[Evento 
(2º Período)]=""),tblHorasAgo[Horas Trabalhadas Além Jornada],""),"")</f>
        <v/>
      </c>
      <c r="Q39" s="14" t="str">
        <f>IF(tblHorasAgo[Jornada Diária]&lt;&gt;"",IF((N(tblHorasAgo[Jornada Diária])-ABS(N(tblHorasAgo[Horas Trabalhadas Além Jornada])))=0,1,""),"")</f>
        <v/>
      </c>
      <c r="R3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FZ97bv4rM+HpTMPv+oiP952acjIybxcvyVn0n2PckiSwo7eBUWXr386wTAfu3hRk6Ex3FgOSKEr1zb27oKuxUQ==" saltValue="c3MQ8VPR5uSZ8K4S6bllJg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4C249F7-4C6E-4601-ABCD-241A2F748D1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55C30E36-810D-4074-9145-B3380B5A43B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4FC09BCD-5A94-4816-8691-876B119B94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33317DD-F646-46CB-8F36-0950AE1B8C3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1F274E7-1378-401E-A0F1-8433686A92F0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62F5F4D-E0F9-4F37-97B9-45C692E0B2E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E3B66F9-E1C3-4F8A-9C5F-06A2A64A0557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2BF0C4B-13CD-49AD-88F1-1E1888C14978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etem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71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Agosto!O39</f>
        <v>0</v>
      </c>
      <c r="P7" s="45">
        <f>SUM(tblHorasSet[Atrasos
(horas)])</f>
        <v>0</v>
      </c>
      <c r="Q7" s="46">
        <f>SUM(tblHorasSet[Faltas
(dias)])</f>
        <v>0</v>
      </c>
      <c r="R7" s="45">
        <f>SUM(tblHorasSet[Hora Extra Normal])</f>
        <v>0</v>
      </c>
      <c r="S7" s="45">
        <f>SUM(tblHorasSet[Hora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TEXT(tblHorasSet[Data],"ddd")</f>
        <v/>
      </c>
      <c r="D9" s="25"/>
      <c r="E9" s="1"/>
      <c r="F9" s="1"/>
      <c r="G9" s="1"/>
      <c r="H9" s="1"/>
      <c r="I9" s="53"/>
      <c r="J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9" s="4">
        <f>tblHorasSet[Horas Trabalhadas (1º Período)]+tblHorasSet[Horas Trabalhadas (2º Período)]</f>
        <v>0</v>
      </c>
      <c r="M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Jornada])+O7</f>
        <v>0</v>
      </c>
      <c r="P9" s="14" t="str">
        <f>IF(tblHorasSet[Horas Trabalhadas Além Jornada]&lt;0,IF(OR(tblHorasSet[Evento 
(1º Período)]="",tblHorasSet[Evento 
(2º Período)]=""),tblHorasSet[Horas Trabalhadas Além Jornada],""),"")</f>
        <v/>
      </c>
      <c r="Q9" s="14" t="str">
        <f>IF(tblHorasSet[Jornada Diária]&lt;&gt;"",IF((N(tblHorasSet[Jornada Diária])-ABS(N(tblHorasSet[Horas Trabalhadas Além Jornada])))=0,1,""),"")</f>
        <v/>
      </c>
      <c r="R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TEXT(tblHorasSet[Data],"ddd")</f>
        <v/>
      </c>
      <c r="D10" s="25"/>
      <c r="E10" s="1"/>
      <c r="F10" s="1"/>
      <c r="G10" s="1"/>
      <c r="H10" s="1"/>
      <c r="I10" s="53"/>
      <c r="J1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0" s="4">
        <f>tblHorasSet[Horas Trabalhadas (1º Período)]+tblHorasSet[Horas Trabalhadas (2º Período)]</f>
        <v>0</v>
      </c>
      <c r="M1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Jornada])+O9</f>
        <v>0</v>
      </c>
      <c r="P10" s="14" t="str">
        <f>IF(tblHorasSet[Horas Trabalhadas Além Jornada]&lt;0,IF(OR(tblHorasSet[Evento 
(1º Período)]="",tblHorasSet[Evento 
(2º Período)]=""),tblHorasSet[Horas Trabalhadas Além Jornada],""),"")</f>
        <v/>
      </c>
      <c r="Q10" s="14" t="str">
        <f>IF(tblHorasSet[Jornada Diária]&lt;&gt;"",IF((N(tblHorasSet[Jornada Diária])-ABS(N(tblHorasSet[Horas Trabalhadas Além Jornada])))=0,1,""),"")</f>
        <v/>
      </c>
      <c r="R1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TEXT(tblHorasSet[Data],"ddd")</f>
        <v/>
      </c>
      <c r="D11" s="25"/>
      <c r="E11" s="1"/>
      <c r="F11" s="1"/>
      <c r="G11" s="1"/>
      <c r="H11" s="1"/>
      <c r="I11" s="53"/>
      <c r="J1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1" s="4">
        <f>tblHorasSet[Horas Trabalhadas (1º Período)]+tblHorasSet[Horas Trabalhadas (2º Período)]</f>
        <v>0</v>
      </c>
      <c r="M1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Jornada])+O10</f>
        <v>0</v>
      </c>
      <c r="P11" s="14" t="str">
        <f>IF(tblHorasSet[Horas Trabalhadas Além Jornada]&lt;0,IF(OR(tblHorasSet[Evento 
(1º Período)]="",tblHorasSet[Evento 
(2º Período)]=""),tblHorasSet[Horas Trabalhadas Além Jornada],""),"")</f>
        <v/>
      </c>
      <c r="Q11" s="14" t="str">
        <f>IF(tblHorasSet[Jornada Diária]&lt;&gt;"",IF((N(tblHorasSet[Jornada Diária])-ABS(N(tblHorasSet[Horas Trabalhadas Além Jornada])))=0,1,""),"")</f>
        <v/>
      </c>
      <c r="R1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TEXT(tblHorasSet[Data],"ddd")</f>
        <v/>
      </c>
      <c r="D12" s="25"/>
      <c r="E12" s="1"/>
      <c r="F12" s="1"/>
      <c r="G12" s="1"/>
      <c r="H12" s="1"/>
      <c r="I12" s="53"/>
      <c r="J1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2" s="4">
        <f>tblHorasSet[Horas Trabalhadas (1º Período)]+tblHorasSet[Horas Trabalhadas (2º Período)]</f>
        <v>0</v>
      </c>
      <c r="M1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Jornada])+O11</f>
        <v>0</v>
      </c>
      <c r="P12" s="14" t="str">
        <f>IF(tblHorasSet[Horas Trabalhadas Além Jornada]&lt;0,IF(OR(tblHorasSet[Evento 
(1º Período)]="",tblHorasSet[Evento 
(2º Período)]=""),tblHorasSet[Horas Trabalhadas Além Jornada],""),"")</f>
        <v/>
      </c>
      <c r="Q12" s="14" t="str">
        <f>IF(tblHorasSet[Jornada Diária]&lt;&gt;"",IF((N(tblHorasSet[Jornada Diária])-ABS(N(tblHorasSet[Horas Trabalhadas Além Jornada])))=0,1,""),"")</f>
        <v/>
      </c>
      <c r="R1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TEXT(tblHorasSet[Data],"ddd")</f>
        <v/>
      </c>
      <c r="D13" s="25"/>
      <c r="E13" s="1"/>
      <c r="F13" s="1"/>
      <c r="G13" s="1"/>
      <c r="H13" s="1"/>
      <c r="I13" s="53"/>
      <c r="J1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3" s="4">
        <f>tblHorasSet[Horas Trabalhadas (1º Período)]+tblHorasSet[Horas Trabalhadas (2º Período)]</f>
        <v>0</v>
      </c>
      <c r="M1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Jornada])+O12</f>
        <v>0</v>
      </c>
      <c r="P13" s="14" t="str">
        <f>IF(tblHorasSet[Horas Trabalhadas Além Jornada]&lt;0,IF(OR(tblHorasSet[Evento 
(1º Período)]="",tblHorasSet[Evento 
(2º Período)]=""),tblHorasSet[Horas Trabalhadas Além Jornada],""),"")</f>
        <v/>
      </c>
      <c r="Q13" s="14" t="str">
        <f>IF(tblHorasSet[Jornada Diária]&lt;&gt;"",IF((N(tblHorasSet[Jornada Diária])-ABS(N(tblHorasSet[Horas Trabalhadas Além Jornada])))=0,1,""),"")</f>
        <v/>
      </c>
      <c r="R1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TEXT(tblHorasSet[Data],"ddd")</f>
        <v/>
      </c>
      <c r="D14" s="25"/>
      <c r="E14" s="1"/>
      <c r="F14" s="1"/>
      <c r="G14" s="1"/>
      <c r="H14" s="1"/>
      <c r="I14" s="53"/>
      <c r="J1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4" s="4">
        <f>tblHorasSet[Horas Trabalhadas (1º Período)]+tblHorasSet[Horas Trabalhadas (2º Período)]</f>
        <v>0</v>
      </c>
      <c r="M1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Jornada])+O13</f>
        <v>0</v>
      </c>
      <c r="P14" s="14" t="str">
        <f>IF(tblHorasSet[Horas Trabalhadas Além Jornada]&lt;0,IF(OR(tblHorasSet[Evento 
(1º Período)]="",tblHorasSet[Evento 
(2º Período)]=""),tblHorasSet[Horas Trabalhadas Além Jornada],""),"")</f>
        <v/>
      </c>
      <c r="Q14" s="14" t="str">
        <f>IF(tblHorasSet[Jornada Diária]&lt;&gt;"",IF((N(tblHorasSet[Jornada Diária])-ABS(N(tblHorasSet[Horas Trabalhadas Além Jornada])))=0,1,""),"")</f>
        <v/>
      </c>
      <c r="R1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TEXT(tblHorasSet[Data],"ddd")</f>
        <v/>
      </c>
      <c r="D15" s="25"/>
      <c r="E15" s="1"/>
      <c r="F15" s="1"/>
      <c r="G15" s="1"/>
      <c r="H15" s="1"/>
      <c r="I15" s="53"/>
      <c r="J1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5" s="4">
        <f>tblHorasSet[Horas Trabalhadas (1º Período)]+tblHorasSet[Horas Trabalhadas (2º Período)]</f>
        <v>0</v>
      </c>
      <c r="M1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Jornada])+O14</f>
        <v>0</v>
      </c>
      <c r="P15" s="14" t="str">
        <f>IF(tblHorasSet[Horas Trabalhadas Além Jornada]&lt;0,IF(OR(tblHorasSet[Evento 
(1º Período)]="",tblHorasSet[Evento 
(2º Período)]=""),tblHorasSet[Horas Trabalhadas Além Jornada],""),"")</f>
        <v/>
      </c>
      <c r="Q15" s="14" t="str">
        <f>IF(tblHorasSet[Jornada Diária]&lt;&gt;"",IF((N(tblHorasSet[Jornada Diária])-ABS(N(tblHorasSet[Horas Trabalhadas Além Jornada])))=0,1,""),"")</f>
        <v/>
      </c>
      <c r="R1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TEXT(tblHorasSet[Data],"ddd")</f>
        <v/>
      </c>
      <c r="D16" s="25"/>
      <c r="E16" s="1"/>
      <c r="F16" s="1"/>
      <c r="G16" s="1"/>
      <c r="H16" s="1"/>
      <c r="I16" s="53"/>
      <c r="J1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6" s="4">
        <f>tblHorasSet[Horas Trabalhadas (1º Período)]+tblHorasSet[Horas Trabalhadas (2º Período)]</f>
        <v>0</v>
      </c>
      <c r="M1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Jornada])+O15</f>
        <v>0</v>
      </c>
      <c r="P16" s="14" t="str">
        <f>IF(tblHorasSet[Horas Trabalhadas Além Jornada]&lt;0,IF(OR(tblHorasSet[Evento 
(1º Período)]="",tblHorasSet[Evento 
(2º Período)]=""),tblHorasSet[Horas Trabalhadas Além Jornada],""),"")</f>
        <v/>
      </c>
      <c r="Q16" s="14" t="str">
        <f>IF(tblHorasSet[Jornada Diária]&lt;&gt;"",IF((N(tblHorasSet[Jornada Diária])-ABS(N(tblHorasSet[Horas Trabalhadas Além Jornada])))=0,1,""),"")</f>
        <v/>
      </c>
      <c r="R1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TEXT(tblHorasSet[Data],"ddd")</f>
        <v/>
      </c>
      <c r="D17" s="25"/>
      <c r="E17" s="1"/>
      <c r="F17" s="1"/>
      <c r="G17" s="1"/>
      <c r="H17" s="1"/>
      <c r="I17" s="53"/>
      <c r="J1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7" s="4">
        <f>tblHorasSet[Horas Trabalhadas (1º Período)]+tblHorasSet[Horas Trabalhadas (2º Período)]</f>
        <v>0</v>
      </c>
      <c r="M1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Jornada])+O16</f>
        <v>0</v>
      </c>
      <c r="P17" s="14" t="str">
        <f>IF(tblHorasSet[Horas Trabalhadas Além Jornada]&lt;0,IF(OR(tblHorasSet[Evento 
(1º Período)]="",tblHorasSet[Evento 
(2º Período)]=""),tblHorasSet[Horas Trabalhadas Além Jornada],""),"")</f>
        <v/>
      </c>
      <c r="Q17" s="14" t="str">
        <f>IF(tblHorasSet[Jornada Diária]&lt;&gt;"",IF((N(tblHorasSet[Jornada Diária])-ABS(N(tblHorasSet[Horas Trabalhadas Além Jornada])))=0,1,""),"")</f>
        <v/>
      </c>
      <c r="R1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TEXT(tblHorasSet[Data],"ddd")</f>
        <v/>
      </c>
      <c r="D18" s="25"/>
      <c r="E18" s="1"/>
      <c r="F18" s="1"/>
      <c r="G18" s="1"/>
      <c r="H18" s="1"/>
      <c r="I18" s="53"/>
      <c r="J1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8" s="4">
        <f>tblHorasSet[Horas Trabalhadas (1º Período)]+tblHorasSet[Horas Trabalhadas (2º Período)]</f>
        <v>0</v>
      </c>
      <c r="M1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Jornada])+O17</f>
        <v>0</v>
      </c>
      <c r="P18" s="14" t="str">
        <f>IF(tblHorasSet[Horas Trabalhadas Além Jornada]&lt;0,IF(OR(tblHorasSet[Evento 
(1º Período)]="",tblHorasSet[Evento 
(2º Período)]=""),tblHorasSet[Horas Trabalhadas Além Jornada],""),"")</f>
        <v/>
      </c>
      <c r="Q18" s="14" t="str">
        <f>IF(tblHorasSet[Jornada Diária]&lt;&gt;"",IF((N(tblHorasSet[Jornada Diária])-ABS(N(tblHorasSet[Horas Trabalhadas Além Jornada])))=0,1,""),"")</f>
        <v/>
      </c>
      <c r="R1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TEXT(tblHorasSet[Data],"ddd")</f>
        <v/>
      </c>
      <c r="D19" s="25"/>
      <c r="E19" s="1"/>
      <c r="F19" s="1"/>
      <c r="G19" s="1"/>
      <c r="H19" s="1"/>
      <c r="I19" s="53"/>
      <c r="J1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9" s="4">
        <f>tblHorasSet[Horas Trabalhadas (1º Período)]+tblHorasSet[Horas Trabalhadas (2º Período)]</f>
        <v>0</v>
      </c>
      <c r="M1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1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1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Jornada])+O18</f>
        <v>0</v>
      </c>
      <c r="P19" s="14" t="str">
        <f>IF(tblHorasSet[Horas Trabalhadas Além Jornada]&lt;0,IF(OR(tblHorasSet[Evento 
(1º Período)]="",tblHorasSet[Evento 
(2º Período)]=""),tblHorasSet[Horas Trabalhadas Além Jornada],""),"")</f>
        <v/>
      </c>
      <c r="Q19" s="14" t="str">
        <f>IF(tblHorasSet[Jornada Diária]&lt;&gt;"",IF((N(tblHorasSet[Jornada Diária])-ABS(N(tblHorasSet[Horas Trabalhadas Além Jornada])))=0,1,""),"")</f>
        <v/>
      </c>
      <c r="R1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TEXT(tblHorasSet[Data],"ddd")</f>
        <v/>
      </c>
      <c r="D20" s="25"/>
      <c r="E20" s="1"/>
      <c r="F20" s="1"/>
      <c r="G20" s="1"/>
      <c r="H20" s="1"/>
      <c r="I20" s="53"/>
      <c r="J2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0" s="4">
        <f>tblHorasSet[Horas Trabalhadas (1º Período)]+tblHorasSet[Horas Trabalhadas (2º Período)]</f>
        <v>0</v>
      </c>
      <c r="M2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Jornada])+O19</f>
        <v>0</v>
      </c>
      <c r="P20" s="14" t="str">
        <f>IF(tblHorasSet[Horas Trabalhadas Além Jornada]&lt;0,IF(OR(tblHorasSet[Evento 
(1º Período)]="",tblHorasSet[Evento 
(2º Período)]=""),tblHorasSet[Horas Trabalhadas Além Jornada],""),"")</f>
        <v/>
      </c>
      <c r="Q20" s="14" t="str">
        <f>IF(tblHorasSet[Jornada Diária]&lt;&gt;"",IF((N(tblHorasSet[Jornada Diária])-ABS(N(tblHorasSet[Horas Trabalhadas Além Jornada])))=0,1,""),"")</f>
        <v/>
      </c>
      <c r="R2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TEXT(tblHorasSet[Data],"ddd")</f>
        <v/>
      </c>
      <c r="D21" s="25"/>
      <c r="E21" s="1"/>
      <c r="F21" s="1"/>
      <c r="G21" s="1"/>
      <c r="H21" s="1"/>
      <c r="I21" s="53"/>
      <c r="J2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1" s="4">
        <f>tblHorasSet[Horas Trabalhadas (1º Período)]+tblHorasSet[Horas Trabalhadas (2º Período)]</f>
        <v>0</v>
      </c>
      <c r="M2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Jornada])+O20</f>
        <v>0</v>
      </c>
      <c r="P21" s="14" t="str">
        <f>IF(tblHorasSet[Horas Trabalhadas Além Jornada]&lt;0,IF(OR(tblHorasSet[Evento 
(1º Período)]="",tblHorasSet[Evento 
(2º Período)]=""),tblHorasSet[Horas Trabalhadas Além Jornada],""),"")</f>
        <v/>
      </c>
      <c r="Q21" s="14" t="str">
        <f>IF(tblHorasSet[Jornada Diária]&lt;&gt;"",IF((N(tblHorasSet[Jornada Diária])-ABS(N(tblHorasSet[Horas Trabalhadas Além Jornada])))=0,1,""),"")</f>
        <v/>
      </c>
      <c r="R2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TEXT(tblHorasSet[Data],"ddd")</f>
        <v/>
      </c>
      <c r="D22" s="25"/>
      <c r="E22" s="1"/>
      <c r="F22" s="1"/>
      <c r="G22" s="1"/>
      <c r="H22" s="1"/>
      <c r="I22" s="53"/>
      <c r="J2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2" s="4">
        <f>tblHorasSet[Horas Trabalhadas (1º Período)]+tblHorasSet[Horas Trabalhadas (2º Período)]</f>
        <v>0</v>
      </c>
      <c r="M2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Jornada])+O21</f>
        <v>0</v>
      </c>
      <c r="P22" s="14" t="str">
        <f>IF(tblHorasSet[Horas Trabalhadas Além Jornada]&lt;0,IF(OR(tblHorasSet[Evento 
(1º Período)]="",tblHorasSet[Evento 
(2º Período)]=""),tblHorasSet[Horas Trabalhadas Além Jornada],""),"")</f>
        <v/>
      </c>
      <c r="Q22" s="14" t="str">
        <f>IF(tblHorasSet[Jornada Diária]&lt;&gt;"",IF((N(tblHorasSet[Jornada Diária])-ABS(N(tblHorasSet[Horas Trabalhadas Além Jornada])))=0,1,""),"")</f>
        <v/>
      </c>
      <c r="R2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TEXT(tblHorasSet[Data],"ddd")</f>
        <v/>
      </c>
      <c r="D23" s="25"/>
      <c r="E23" s="1"/>
      <c r="F23" s="1"/>
      <c r="G23" s="1"/>
      <c r="H23" s="1"/>
      <c r="I23" s="53"/>
      <c r="J2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3" s="4">
        <f>tblHorasSet[Horas Trabalhadas (1º Período)]+tblHorasSet[Horas Trabalhadas (2º Período)]</f>
        <v>0</v>
      </c>
      <c r="M2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Jornada])+O22</f>
        <v>0</v>
      </c>
      <c r="P23" s="14" t="str">
        <f>IF(tblHorasSet[Horas Trabalhadas Além Jornada]&lt;0,IF(OR(tblHorasSet[Evento 
(1º Período)]="",tblHorasSet[Evento 
(2º Período)]=""),tblHorasSet[Horas Trabalhadas Além Jornada],""),"")</f>
        <v/>
      </c>
      <c r="Q23" s="14" t="str">
        <f>IF(tblHorasSet[Jornada Diária]&lt;&gt;"",IF((N(tblHorasSet[Jornada Diária])-ABS(N(tblHorasSet[Horas Trabalhadas Além Jornada])))=0,1,""),"")</f>
        <v/>
      </c>
      <c r="R2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TEXT(tblHorasSet[Data],"ddd")</f>
        <v/>
      </c>
      <c r="D24" s="25"/>
      <c r="E24" s="1"/>
      <c r="F24" s="1"/>
      <c r="G24" s="1"/>
      <c r="H24" s="1"/>
      <c r="I24" s="53"/>
      <c r="J2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4" s="4">
        <f>tblHorasSet[Horas Trabalhadas (1º Período)]+tblHorasSet[Horas Trabalhadas (2º Período)]</f>
        <v>0</v>
      </c>
      <c r="M2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Jornada])+O23</f>
        <v>0</v>
      </c>
      <c r="P24" s="14" t="str">
        <f>IF(tblHorasSet[Horas Trabalhadas Além Jornada]&lt;0,IF(OR(tblHorasSet[Evento 
(1º Período)]="",tblHorasSet[Evento 
(2º Período)]=""),tblHorasSet[Horas Trabalhadas Além Jornada],""),"")</f>
        <v/>
      </c>
      <c r="Q24" s="14" t="str">
        <f>IF(tblHorasSet[Jornada Diária]&lt;&gt;"",IF((N(tblHorasSet[Jornada Diária])-ABS(N(tblHorasSet[Horas Trabalhadas Além Jornada])))=0,1,""),"")</f>
        <v/>
      </c>
      <c r="R2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TEXT(tblHorasSet[Data],"ddd")</f>
        <v/>
      </c>
      <c r="D25" s="25"/>
      <c r="E25" s="1"/>
      <c r="F25" s="1"/>
      <c r="G25" s="1"/>
      <c r="H25" s="1"/>
      <c r="I25" s="53"/>
      <c r="J2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5" s="4">
        <f>tblHorasSet[Horas Trabalhadas (1º Período)]+tblHorasSet[Horas Trabalhadas (2º Período)]</f>
        <v>0</v>
      </c>
      <c r="M2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Jornada])+O24</f>
        <v>0</v>
      </c>
      <c r="P25" s="14" t="str">
        <f>IF(tblHorasSet[Horas Trabalhadas Além Jornada]&lt;0,IF(OR(tblHorasSet[Evento 
(1º Período)]="",tblHorasSet[Evento 
(2º Período)]=""),tblHorasSet[Horas Trabalhadas Além Jornada],""),"")</f>
        <v/>
      </c>
      <c r="Q25" s="14" t="str">
        <f>IF(tblHorasSet[Jornada Diária]&lt;&gt;"",IF((N(tblHorasSet[Jornada Diária])-ABS(N(tblHorasSet[Horas Trabalhadas Além Jornada])))=0,1,""),"")</f>
        <v/>
      </c>
      <c r="R2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TEXT(tblHorasSet[Data],"ddd")</f>
        <v/>
      </c>
      <c r="D26" s="25"/>
      <c r="E26" s="1"/>
      <c r="F26" s="1"/>
      <c r="G26" s="1"/>
      <c r="H26" s="1"/>
      <c r="I26" s="53"/>
      <c r="J2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6" s="4">
        <f>tblHorasSet[Horas Trabalhadas (1º Período)]+tblHorasSet[Horas Trabalhadas (2º Período)]</f>
        <v>0</v>
      </c>
      <c r="M2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Jornada])+O25</f>
        <v>0</v>
      </c>
      <c r="P26" s="14" t="str">
        <f>IF(tblHorasSet[Horas Trabalhadas Além Jornada]&lt;0,IF(OR(tblHorasSet[Evento 
(1º Período)]="",tblHorasSet[Evento 
(2º Período)]=""),tblHorasSet[Horas Trabalhadas Além Jornada],""),"")</f>
        <v/>
      </c>
      <c r="Q26" s="14" t="str">
        <f>IF(tblHorasSet[Jornada Diária]&lt;&gt;"",IF((N(tblHorasSet[Jornada Diária])-ABS(N(tblHorasSet[Horas Trabalhadas Além Jornada])))=0,1,""),"")</f>
        <v/>
      </c>
      <c r="R2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TEXT(tblHorasSet[Data],"ddd")</f>
        <v/>
      </c>
      <c r="D27" s="25"/>
      <c r="E27" s="1"/>
      <c r="F27" s="1"/>
      <c r="G27" s="1"/>
      <c r="H27" s="1"/>
      <c r="I27" s="53"/>
      <c r="J2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7" s="4">
        <f>tblHorasSet[Horas Trabalhadas (1º Período)]+tblHorasSet[Horas Trabalhadas (2º Período)]</f>
        <v>0</v>
      </c>
      <c r="M2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Jornada])+O26</f>
        <v>0</v>
      </c>
      <c r="P27" s="14" t="str">
        <f>IF(tblHorasSet[Horas Trabalhadas Além Jornada]&lt;0,IF(OR(tblHorasSet[Evento 
(1º Período)]="",tblHorasSet[Evento 
(2º Período)]=""),tblHorasSet[Horas Trabalhadas Além Jornada],""),"")</f>
        <v/>
      </c>
      <c r="Q27" s="14" t="str">
        <f>IF(tblHorasSet[Jornada Diária]&lt;&gt;"",IF((N(tblHorasSet[Jornada Diária])-ABS(N(tblHorasSet[Horas Trabalhadas Além Jornada])))=0,1,""),"")</f>
        <v/>
      </c>
      <c r="R2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TEXT(tblHorasSet[Data],"ddd")</f>
        <v/>
      </c>
      <c r="D28" s="25"/>
      <c r="E28" s="1"/>
      <c r="F28" s="1"/>
      <c r="G28" s="1"/>
      <c r="H28" s="1"/>
      <c r="I28" s="53"/>
      <c r="J2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8" s="4">
        <f>tblHorasSet[Horas Trabalhadas (1º Período)]+tblHorasSet[Horas Trabalhadas (2º Período)]</f>
        <v>0</v>
      </c>
      <c r="M2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Jornada])+O27</f>
        <v>0</v>
      </c>
      <c r="P28" s="14" t="str">
        <f>IF(tblHorasSet[Horas Trabalhadas Além Jornada]&lt;0,IF(OR(tblHorasSet[Evento 
(1º Período)]="",tblHorasSet[Evento 
(2º Período)]=""),tblHorasSet[Horas Trabalhadas Além Jornada],""),"")</f>
        <v/>
      </c>
      <c r="Q28" s="14" t="str">
        <f>IF(tblHorasSet[Jornada Diária]&lt;&gt;"",IF((N(tblHorasSet[Jornada Diária])-ABS(N(tblHorasSet[Horas Trabalhadas Além Jornada])))=0,1,""),"")</f>
        <v/>
      </c>
      <c r="R2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TEXT(tblHorasSet[Data],"ddd")</f>
        <v/>
      </c>
      <c r="D29" s="25"/>
      <c r="E29" s="1"/>
      <c r="F29" s="1"/>
      <c r="G29" s="1"/>
      <c r="H29" s="1"/>
      <c r="I29" s="53"/>
      <c r="J2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9" s="4">
        <f>tblHorasSet[Horas Trabalhadas (1º Período)]+tblHorasSet[Horas Trabalhadas (2º Período)]</f>
        <v>0</v>
      </c>
      <c r="M2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2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2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Jornada])+O28</f>
        <v>0</v>
      </c>
      <c r="P29" s="14" t="str">
        <f>IF(tblHorasSet[Horas Trabalhadas Além Jornada]&lt;0,IF(OR(tblHorasSet[Evento 
(1º Período)]="",tblHorasSet[Evento 
(2º Período)]=""),tblHorasSet[Horas Trabalhadas Além Jornada],""),"")</f>
        <v/>
      </c>
      <c r="Q29" s="14" t="str">
        <f>IF(tblHorasSet[Jornada Diária]&lt;&gt;"",IF((N(tblHorasSet[Jornada Diária])-ABS(N(tblHorasSet[Horas Trabalhadas Além Jornada])))=0,1,""),"")</f>
        <v/>
      </c>
      <c r="R2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TEXT(tblHorasSet[Data],"ddd")</f>
        <v/>
      </c>
      <c r="D30" s="25"/>
      <c r="E30" s="1"/>
      <c r="F30" s="1"/>
      <c r="G30" s="1"/>
      <c r="H30" s="1"/>
      <c r="I30" s="53"/>
      <c r="J3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0" s="4">
        <f>tblHorasSet[Horas Trabalhadas (1º Período)]+tblHorasSet[Horas Trabalhadas (2º Período)]</f>
        <v>0</v>
      </c>
      <c r="M3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Jornada])+O29</f>
        <v>0</v>
      </c>
      <c r="P30" s="14" t="str">
        <f>IF(tblHorasSet[Horas Trabalhadas Além Jornada]&lt;0,IF(OR(tblHorasSet[Evento 
(1º Período)]="",tblHorasSet[Evento 
(2º Período)]=""),tblHorasSet[Horas Trabalhadas Além Jornada],""),"")</f>
        <v/>
      </c>
      <c r="Q30" s="14" t="str">
        <f>IF(tblHorasSet[Jornada Diária]&lt;&gt;"",IF((N(tblHorasSet[Jornada Diária])-ABS(N(tblHorasSet[Horas Trabalhadas Além Jornada])))=0,1,""),"")</f>
        <v/>
      </c>
      <c r="R3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TEXT(tblHorasSet[Data],"ddd")</f>
        <v/>
      </c>
      <c r="D31" s="25"/>
      <c r="E31" s="1"/>
      <c r="F31" s="1"/>
      <c r="G31" s="1"/>
      <c r="H31" s="1"/>
      <c r="I31" s="53"/>
      <c r="J3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1" s="4">
        <f>tblHorasSet[Horas Trabalhadas (1º Período)]+tblHorasSet[Horas Trabalhadas (2º Período)]</f>
        <v>0</v>
      </c>
      <c r="M3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Jornada])+O30</f>
        <v>0</v>
      </c>
      <c r="P31" s="14" t="str">
        <f>IF(tblHorasSet[Horas Trabalhadas Além Jornada]&lt;0,IF(OR(tblHorasSet[Evento 
(1º Período)]="",tblHorasSet[Evento 
(2º Período)]=""),tblHorasSet[Horas Trabalhadas Além Jornada],""),"")</f>
        <v/>
      </c>
      <c r="Q31" s="14" t="str">
        <f>IF(tblHorasSet[Jornada Diária]&lt;&gt;"",IF((N(tblHorasSet[Jornada Diária])-ABS(N(tblHorasSet[Horas Trabalhadas Além Jornada])))=0,1,""),"")</f>
        <v/>
      </c>
      <c r="R3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TEXT(tblHorasSet[Data],"ddd")</f>
        <v/>
      </c>
      <c r="D32" s="25"/>
      <c r="E32" s="1"/>
      <c r="F32" s="1"/>
      <c r="G32" s="1"/>
      <c r="H32" s="1"/>
      <c r="I32" s="53"/>
      <c r="J3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2" s="4">
        <f>tblHorasSet[Horas Trabalhadas (1º Período)]+tblHorasSet[Horas Trabalhadas (2º Período)]</f>
        <v>0</v>
      </c>
      <c r="M3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Jornada])+O31</f>
        <v>0</v>
      </c>
      <c r="P32" s="14" t="str">
        <f>IF(tblHorasSet[Horas Trabalhadas Além Jornada]&lt;0,IF(OR(tblHorasSet[Evento 
(1º Período)]="",tblHorasSet[Evento 
(2º Período)]=""),tblHorasSet[Horas Trabalhadas Além Jornada],""),"")</f>
        <v/>
      </c>
      <c r="Q32" s="14" t="str">
        <f>IF(tblHorasSet[Jornada Diária]&lt;&gt;"",IF((N(tblHorasSet[Jornada Diária])-ABS(N(tblHorasSet[Horas Trabalhadas Além Jornada])))=0,1,""),"")</f>
        <v/>
      </c>
      <c r="R3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TEXT(tblHorasSet[Data],"ddd")</f>
        <v/>
      </c>
      <c r="D33" s="25"/>
      <c r="E33" s="1"/>
      <c r="F33" s="1"/>
      <c r="G33" s="1"/>
      <c r="H33" s="1"/>
      <c r="I33" s="53"/>
      <c r="J3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3" s="4">
        <f>tblHorasSet[Horas Trabalhadas (1º Período)]+tblHorasSet[Horas Trabalhadas (2º Período)]</f>
        <v>0</v>
      </c>
      <c r="M3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Jornada])+O32</f>
        <v>0</v>
      </c>
      <c r="P33" s="14" t="str">
        <f>IF(tblHorasSet[Horas Trabalhadas Além Jornada]&lt;0,IF(OR(tblHorasSet[Evento 
(1º Período)]="",tblHorasSet[Evento 
(2º Período)]=""),tblHorasSet[Horas Trabalhadas Além Jornada],""),"")</f>
        <v/>
      </c>
      <c r="Q33" s="14" t="str">
        <f>IF(tblHorasSet[Jornada Diária]&lt;&gt;"",IF((N(tblHorasSet[Jornada Diária])-ABS(N(tblHorasSet[Horas Trabalhadas Além Jornada])))=0,1,""),"")</f>
        <v/>
      </c>
      <c r="R3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TEXT(tblHorasSet[Data],"ddd")</f>
        <v/>
      </c>
      <c r="D34" s="25"/>
      <c r="E34" s="1"/>
      <c r="F34" s="1"/>
      <c r="G34" s="1"/>
      <c r="H34" s="1"/>
      <c r="I34" s="53"/>
      <c r="J3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4" s="4">
        <f>tblHorasSet[Horas Trabalhadas (1º Período)]+tblHorasSet[Horas Trabalhadas (2º Período)]</f>
        <v>0</v>
      </c>
      <c r="M3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Jornada])+O33</f>
        <v>0</v>
      </c>
      <c r="P34" s="14" t="str">
        <f>IF(tblHorasSet[Horas Trabalhadas Além Jornada]&lt;0,IF(OR(tblHorasSet[Evento 
(1º Período)]="",tblHorasSet[Evento 
(2º Período)]=""),tblHorasSet[Horas Trabalhadas Além Jornada],""),"")</f>
        <v/>
      </c>
      <c r="Q34" s="14" t="str">
        <f>IF(tblHorasSet[Jornada Diária]&lt;&gt;"",IF((N(tblHorasSet[Jornada Diária])-ABS(N(tblHorasSet[Horas Trabalhadas Além Jornada])))=0,1,""),"")</f>
        <v/>
      </c>
      <c r="R3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TEXT(tblHorasSet[Data],"ddd")</f>
        <v/>
      </c>
      <c r="D35" s="25"/>
      <c r="E35" s="1"/>
      <c r="F35" s="1"/>
      <c r="G35" s="1"/>
      <c r="H35" s="1"/>
      <c r="I35" s="53"/>
      <c r="J3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5" s="4">
        <f>tblHorasSet[Horas Trabalhadas (1º Período)]+tblHorasSet[Horas Trabalhadas (2º Período)]</f>
        <v>0</v>
      </c>
      <c r="M3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Jornada])+O34</f>
        <v>0</v>
      </c>
      <c r="P35" s="14" t="str">
        <f>IF(tblHorasSet[Horas Trabalhadas Além Jornada]&lt;0,IF(OR(tblHorasSet[Evento 
(1º Período)]="",tblHorasSet[Evento 
(2º Período)]=""),tblHorasSet[Horas Trabalhadas Além Jornada],""),"")</f>
        <v/>
      </c>
      <c r="Q35" s="14" t="str">
        <f>IF(tblHorasSet[Jornada Diária]&lt;&gt;"",IF((N(tblHorasSet[Jornada Diária])-ABS(N(tblHorasSet[Horas Trabalhadas Além Jornada])))=0,1,""),"")</f>
        <v/>
      </c>
      <c r="R3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TEXT(tblHorasSet[Data],"ddd")</f>
        <v/>
      </c>
      <c r="D36" s="25"/>
      <c r="E36" s="1"/>
      <c r="F36" s="1"/>
      <c r="G36" s="1"/>
      <c r="H36" s="1"/>
      <c r="I36" s="53"/>
      <c r="J3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6" s="4">
        <f>tblHorasSet[Horas Trabalhadas (1º Período)]+tblHorasSet[Horas Trabalhadas (2º Período)]</f>
        <v>0</v>
      </c>
      <c r="M3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Jornada])+O35</f>
        <v>0</v>
      </c>
      <c r="P36" s="14" t="str">
        <f>IF(tblHorasSet[Horas Trabalhadas Além Jornada]&lt;0,IF(OR(tblHorasSet[Evento 
(1º Período)]="",tblHorasSet[Evento 
(2º Período)]=""),tblHorasSet[Horas Trabalhadas Além Jornada],""),"")</f>
        <v/>
      </c>
      <c r="Q36" s="14" t="str">
        <f>IF(tblHorasSet[Jornada Diária]&lt;&gt;"",IF((N(tblHorasSet[Jornada Diária])-ABS(N(tblHorasSet[Horas Trabalhadas Além Jornada])))=0,1,""),"")</f>
        <v/>
      </c>
      <c r="R3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TEXT(tblHorasSet[Data],"ddd")</f>
        <v/>
      </c>
      <c r="D37" s="25"/>
      <c r="E37" s="1"/>
      <c r="F37" s="1"/>
      <c r="G37" s="1"/>
      <c r="H37" s="1"/>
      <c r="I37" s="53"/>
      <c r="J3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7" s="4">
        <f>tblHorasSet[Horas Trabalhadas (1º Período)]+tblHorasSet[Horas Trabalhadas (2º Período)]</f>
        <v>0</v>
      </c>
      <c r="M3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Jornada])+O36</f>
        <v>0</v>
      </c>
      <c r="P37" s="14" t="str">
        <f>IF(tblHorasSet[Horas Trabalhadas Além Jornada]&lt;0,IF(OR(tblHorasSet[Evento 
(1º Período)]="",tblHorasSet[Evento 
(2º Período)]=""),tblHorasSet[Horas Trabalhadas Além Jornada],""),"")</f>
        <v/>
      </c>
      <c r="Q37" s="14" t="str">
        <f>IF(tblHorasSet[Jornada Diária]&lt;&gt;"",IF((N(tblHorasSet[Jornada Diária])-ABS(N(tblHorasSet[Horas Trabalhadas Além Jornada])))=0,1,""),"")</f>
        <v/>
      </c>
      <c r="R3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TEXT(tblHorasSet[Data],"ddd")</f>
        <v/>
      </c>
      <c r="D38" s="25"/>
      <c r="E38" s="1"/>
      <c r="F38" s="1"/>
      <c r="G38" s="1"/>
      <c r="H38" s="1"/>
      <c r="I38" s="53"/>
      <c r="J3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8" s="4">
        <f>tblHorasSet[Horas Trabalhadas (1º Período)]+tblHorasSet[Horas Trabalhadas (2º Período)]</f>
        <v>0</v>
      </c>
      <c r="M3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Jornada])+O37</f>
        <v>0</v>
      </c>
      <c r="P38" s="14" t="str">
        <f>IF(tblHorasSet[Horas Trabalhadas Além Jornada]&lt;0,IF(OR(tblHorasSet[Evento 
(1º Período)]="",tblHorasSet[Evento 
(2º Período)]=""),tblHorasSet[Horas Trabalhadas Além Jornada],""),"")</f>
        <v/>
      </c>
      <c r="Q38" s="14" t="str">
        <f>IF(tblHorasSet[Jornada Diária]&lt;&gt;"",IF((N(tblHorasSet[Jornada Diária])-ABS(N(tblHorasSet[Horas Trabalhadas Além Jornada])))=0,1,""),"")</f>
        <v/>
      </c>
      <c r="R3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TEXT(tblHorasSet[Data],"ddd")</f>
        <v/>
      </c>
      <c r="D39" s="25"/>
      <c r="E39" s="1"/>
      <c r="F39" s="1"/>
      <c r="G39" s="1"/>
      <c r="H39" s="1"/>
      <c r="I39" s="53"/>
      <c r="J3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9" s="4">
        <f>tblHorasSet[Horas Trabalhadas (1º Período)]+tblHorasSet[Horas Trabalhadas (2º Período)]</f>
        <v>0</v>
      </c>
      <c r="M3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IF(VLOOKUP(tblHorasSet[Dia],tblDiaUtil[[Abreviatura]:[1º Período]],3,FALSE)&gt;0,VLOOKUP(tblHorasSet[Dia],tblDiaUtil[[Abreviatura]:[1º Período]],3,FALSE),JORNADA),
              ""),
         "")</f>
        <v/>
      </c>
      <c r="N3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Período]],4,FALSE)="Não",TRUE,FALSE))),-"8:00", IF(OR(
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Período]],4,FALSE)="Não",TRUE,FALSE))),-"4:00",0
)))</f>
        <v>0</v>
      </c>
      <c r="O3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Jornada])+O38</f>
        <v>0</v>
      </c>
      <c r="P39" s="14" t="str">
        <f>IF(tblHorasSet[Horas Trabalhadas Além Jornada]&lt;0,IF(OR(tblHorasSet[Evento 
(1º Período)]="",tblHorasSet[Evento 
(2º Período)]=""),tblHorasSet[Horas Trabalhadas Além Jornada],""),"")</f>
        <v/>
      </c>
      <c r="Q39" s="14" t="str">
        <f>IF(tblHorasSet[Jornada Diária]&lt;&gt;"",IF((N(tblHorasSet[Jornada Diária])-ABS(N(tblHorasSet[Horas Trabalhadas Além Jornada])))=0,1,""),"")</f>
        <v/>
      </c>
      <c r="R3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aDDEuA6uvvo/BTL8wzEI1Qp+E/FJuAo8Uatf3mZ7oUXx+k5RU1gU/TrcTonJvDgh1kTeHkSdBgeQOjqwEPveNg==" saltValue="emneG36TJ9L0j4TJAwWXjA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596DB89-57CD-4C1E-A732-2AAD34B5DB8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9234DB-E62D-4B7D-A140-73D36FED269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2C3B2D52-D6AB-4C8B-A8AE-29E8786C896C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9BB52A16-E3B0-46F1-9D76-A79666615E6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54D9305-35D2-4216-93C4-5A22F95391C2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756CF129-DACA-4B77-A0D7-3CB4B4375B24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40F0AD7-3B82-43C5-BAE4-10AB95AC5565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91962BE0-0ED8-406C-B2B1-9BEB145AE98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Outu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72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Setembro!O39</f>
        <v>0</v>
      </c>
      <c r="P7" s="45">
        <f>SUM(tblHorasOut[Atrasos
(horas)])</f>
        <v>0</v>
      </c>
      <c r="Q7" s="46">
        <f>SUM(tblHorasOut[Faltas
(dias)])</f>
        <v>0</v>
      </c>
      <c r="R7" s="45">
        <f>SUM(tblHorasOut[Hora Extra Normal])</f>
        <v>0</v>
      </c>
      <c r="S7" s="45">
        <f>SUM(tblHorasOut[Hora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TEXT(tblHorasOut[Data],"ddd")</f>
        <v/>
      </c>
      <c r="D9" s="25"/>
      <c r="E9" s="1"/>
      <c r="F9" s="1"/>
      <c r="G9" s="1"/>
      <c r="H9" s="1"/>
      <c r="I9" s="53"/>
      <c r="J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9" s="4">
        <f>tblHorasOut[Horas Trabalhadas (1º Período)]+tblHorasOut[Horas Trabalhadas (2º Período)]</f>
        <v>0</v>
      </c>
      <c r="M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Jornada])+O7</f>
        <v>0</v>
      </c>
      <c r="P9" s="14" t="str">
        <f>IF(tblHorasOut[Horas Trabalhadas Além Jornada]&lt;0,IF(OR(tblHorasOut[Evento 
(1º Período)]="",tblHorasOut[Evento 
(2º Período)]=""),tblHorasOut[Horas Trabalhadas Além Jornada],""),"")</f>
        <v/>
      </c>
      <c r="Q9" s="14" t="str">
        <f>IF(tblHorasOut[Jornada Diária]&lt;&gt;"",IF((N(tblHorasOut[Jornada Diária])-ABS(N(tblHorasOut[Horas Trabalhadas Além Jornada])))=0,1,""),"")</f>
        <v/>
      </c>
      <c r="R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TEXT(tblHorasOut[Data],"ddd")</f>
        <v/>
      </c>
      <c r="D10" s="25"/>
      <c r="E10" s="1"/>
      <c r="F10" s="1"/>
      <c r="G10" s="1"/>
      <c r="H10" s="1"/>
      <c r="I10" s="53"/>
      <c r="J1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0" s="4">
        <f>tblHorasOut[Horas Trabalhadas (1º Período)]+tblHorasOut[Horas Trabalhadas (2º Período)]</f>
        <v>0</v>
      </c>
      <c r="M1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Jornada])+O9</f>
        <v>0</v>
      </c>
      <c r="P10" s="14" t="str">
        <f>IF(tblHorasOut[Horas Trabalhadas Além Jornada]&lt;0,IF(OR(tblHorasOut[Evento 
(1º Período)]="",tblHorasOut[Evento 
(2º Período)]=""),tblHorasOut[Horas Trabalhadas Além Jornada],""),"")</f>
        <v/>
      </c>
      <c r="Q10" s="14" t="str">
        <f>IF(tblHorasOut[Jornada Diária]&lt;&gt;"",IF((N(tblHorasOut[Jornada Diária])-ABS(N(tblHorasOut[Horas Trabalhadas Além Jornada])))=0,1,""),"")</f>
        <v/>
      </c>
      <c r="R1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TEXT(tblHorasOut[Data],"ddd")</f>
        <v/>
      </c>
      <c r="D11" s="25"/>
      <c r="E11" s="1"/>
      <c r="F11" s="1"/>
      <c r="G11" s="1"/>
      <c r="H11" s="1"/>
      <c r="I11" s="53"/>
      <c r="J1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1" s="4">
        <f>tblHorasOut[Horas Trabalhadas (1º Período)]+tblHorasOut[Horas Trabalhadas (2º Período)]</f>
        <v>0</v>
      </c>
      <c r="M1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Jornada])+O10</f>
        <v>0</v>
      </c>
      <c r="P11" s="14" t="str">
        <f>IF(tblHorasOut[Horas Trabalhadas Além Jornada]&lt;0,IF(OR(tblHorasOut[Evento 
(1º Período)]="",tblHorasOut[Evento 
(2º Período)]=""),tblHorasOut[Horas Trabalhadas Além Jornada],""),"")</f>
        <v/>
      </c>
      <c r="Q11" s="14" t="str">
        <f>IF(tblHorasOut[Jornada Diária]&lt;&gt;"",IF((N(tblHorasOut[Jornada Diária])-ABS(N(tblHorasOut[Horas Trabalhadas Além Jornada])))=0,1,""),"")</f>
        <v/>
      </c>
      <c r="R1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TEXT(tblHorasOut[Data],"ddd")</f>
        <v/>
      </c>
      <c r="D12" s="25"/>
      <c r="E12" s="1"/>
      <c r="F12" s="1"/>
      <c r="G12" s="1"/>
      <c r="H12" s="1"/>
      <c r="I12" s="53"/>
      <c r="J1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2" s="4">
        <f>tblHorasOut[Horas Trabalhadas (1º Período)]+tblHorasOut[Horas Trabalhadas (2º Período)]</f>
        <v>0</v>
      </c>
      <c r="M1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Jornada])+O11</f>
        <v>0</v>
      </c>
      <c r="P12" s="14" t="str">
        <f>IF(tblHorasOut[Horas Trabalhadas Além Jornada]&lt;0,IF(OR(tblHorasOut[Evento 
(1º Período)]="",tblHorasOut[Evento 
(2º Período)]=""),tblHorasOut[Horas Trabalhadas Além Jornada],""),"")</f>
        <v/>
      </c>
      <c r="Q12" s="14" t="str">
        <f>IF(tblHorasOut[Jornada Diária]&lt;&gt;"",IF((N(tblHorasOut[Jornada Diária])-ABS(N(tblHorasOut[Horas Trabalhadas Além Jornada])))=0,1,""),"")</f>
        <v/>
      </c>
      <c r="R1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TEXT(tblHorasOut[Data],"ddd")</f>
        <v/>
      </c>
      <c r="D13" s="25"/>
      <c r="E13" s="1"/>
      <c r="F13" s="1"/>
      <c r="G13" s="1"/>
      <c r="H13" s="1"/>
      <c r="I13" s="53"/>
      <c r="J1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3" s="4">
        <f>tblHorasOut[Horas Trabalhadas (1º Período)]+tblHorasOut[Horas Trabalhadas (2º Período)]</f>
        <v>0</v>
      </c>
      <c r="M1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Jornada])+O12</f>
        <v>0</v>
      </c>
      <c r="P13" s="14" t="str">
        <f>IF(tblHorasOut[Horas Trabalhadas Além Jornada]&lt;0,IF(OR(tblHorasOut[Evento 
(1º Período)]="",tblHorasOut[Evento 
(2º Período)]=""),tblHorasOut[Horas Trabalhadas Além Jornada],""),"")</f>
        <v/>
      </c>
      <c r="Q13" s="14" t="str">
        <f>IF(tblHorasOut[Jornada Diária]&lt;&gt;"",IF((N(tblHorasOut[Jornada Diária])-ABS(N(tblHorasOut[Horas Trabalhadas Além Jornada])))=0,1,""),"")</f>
        <v/>
      </c>
      <c r="R1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TEXT(tblHorasOut[Data],"ddd")</f>
        <v/>
      </c>
      <c r="D14" s="25"/>
      <c r="E14" s="1"/>
      <c r="F14" s="1"/>
      <c r="G14" s="1"/>
      <c r="H14" s="1"/>
      <c r="I14" s="53"/>
      <c r="J1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4" s="4">
        <f>tblHorasOut[Horas Trabalhadas (1º Período)]+tblHorasOut[Horas Trabalhadas (2º Período)]</f>
        <v>0</v>
      </c>
      <c r="M1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Jornada])+O13</f>
        <v>0</v>
      </c>
      <c r="P14" s="14" t="str">
        <f>IF(tblHorasOut[Horas Trabalhadas Além Jornada]&lt;0,IF(OR(tblHorasOut[Evento 
(1º Período)]="",tblHorasOut[Evento 
(2º Período)]=""),tblHorasOut[Horas Trabalhadas Além Jornada],""),"")</f>
        <v/>
      </c>
      <c r="Q14" s="14" t="str">
        <f>IF(tblHorasOut[Jornada Diária]&lt;&gt;"",IF((N(tblHorasOut[Jornada Diária])-ABS(N(tblHorasOut[Horas Trabalhadas Além Jornada])))=0,1,""),"")</f>
        <v/>
      </c>
      <c r="R1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TEXT(tblHorasOut[Data],"ddd")</f>
        <v/>
      </c>
      <c r="D15" s="25"/>
      <c r="E15" s="1"/>
      <c r="F15" s="1"/>
      <c r="G15" s="1"/>
      <c r="H15" s="1"/>
      <c r="I15" s="53"/>
      <c r="J1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5" s="4">
        <f>tblHorasOut[Horas Trabalhadas (1º Período)]+tblHorasOut[Horas Trabalhadas (2º Período)]</f>
        <v>0</v>
      </c>
      <c r="M1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Jornada])+O14</f>
        <v>0</v>
      </c>
      <c r="P15" s="14" t="str">
        <f>IF(tblHorasOut[Horas Trabalhadas Além Jornada]&lt;0,IF(OR(tblHorasOut[Evento 
(1º Período)]="",tblHorasOut[Evento 
(2º Período)]=""),tblHorasOut[Horas Trabalhadas Além Jornada],""),"")</f>
        <v/>
      </c>
      <c r="Q15" s="14" t="str">
        <f>IF(tblHorasOut[Jornada Diária]&lt;&gt;"",IF((N(tblHorasOut[Jornada Diária])-ABS(N(tblHorasOut[Horas Trabalhadas Além Jornada])))=0,1,""),"")</f>
        <v/>
      </c>
      <c r="R1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TEXT(tblHorasOut[Data],"ddd")</f>
        <v/>
      </c>
      <c r="D16" s="25"/>
      <c r="E16" s="1"/>
      <c r="F16" s="1"/>
      <c r="G16" s="1"/>
      <c r="H16" s="1"/>
      <c r="I16" s="53"/>
      <c r="J1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6" s="4">
        <f>tblHorasOut[Horas Trabalhadas (1º Período)]+tblHorasOut[Horas Trabalhadas (2º Período)]</f>
        <v>0</v>
      </c>
      <c r="M1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Jornada])+O15</f>
        <v>0</v>
      </c>
      <c r="P16" s="14" t="str">
        <f>IF(tblHorasOut[Horas Trabalhadas Além Jornada]&lt;0,IF(OR(tblHorasOut[Evento 
(1º Período)]="",tblHorasOut[Evento 
(2º Período)]=""),tblHorasOut[Horas Trabalhadas Além Jornada],""),"")</f>
        <v/>
      </c>
      <c r="Q16" s="14" t="str">
        <f>IF(tblHorasOut[Jornada Diária]&lt;&gt;"",IF((N(tblHorasOut[Jornada Diária])-ABS(N(tblHorasOut[Horas Trabalhadas Além Jornada])))=0,1,""),"")</f>
        <v/>
      </c>
      <c r="R1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TEXT(tblHorasOut[Data],"ddd")</f>
        <v/>
      </c>
      <c r="D17" s="25"/>
      <c r="E17" s="1"/>
      <c r="F17" s="1"/>
      <c r="G17" s="1"/>
      <c r="H17" s="1"/>
      <c r="I17" s="53"/>
      <c r="J1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7" s="4">
        <f>tblHorasOut[Horas Trabalhadas (1º Período)]+tblHorasOut[Horas Trabalhadas (2º Período)]</f>
        <v>0</v>
      </c>
      <c r="M1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Jornada])+O16</f>
        <v>0</v>
      </c>
      <c r="P17" s="14" t="str">
        <f>IF(tblHorasOut[Horas Trabalhadas Além Jornada]&lt;0,IF(OR(tblHorasOut[Evento 
(1º Período)]="",tblHorasOut[Evento 
(2º Período)]=""),tblHorasOut[Horas Trabalhadas Além Jornada],""),"")</f>
        <v/>
      </c>
      <c r="Q17" s="14" t="str">
        <f>IF(tblHorasOut[Jornada Diária]&lt;&gt;"",IF((N(tblHorasOut[Jornada Diária])-ABS(N(tblHorasOut[Horas Trabalhadas Além Jornada])))=0,1,""),"")</f>
        <v/>
      </c>
      <c r="R1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TEXT(tblHorasOut[Data],"ddd")</f>
        <v/>
      </c>
      <c r="D18" s="25"/>
      <c r="E18" s="1"/>
      <c r="F18" s="1"/>
      <c r="G18" s="1"/>
      <c r="H18" s="1"/>
      <c r="I18" s="53"/>
      <c r="J1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8" s="4">
        <f>tblHorasOut[Horas Trabalhadas (1º Período)]+tblHorasOut[Horas Trabalhadas (2º Período)]</f>
        <v>0</v>
      </c>
      <c r="M1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Jornada])+O17</f>
        <v>0</v>
      </c>
      <c r="P18" s="14" t="str">
        <f>IF(tblHorasOut[Horas Trabalhadas Além Jornada]&lt;0,IF(OR(tblHorasOut[Evento 
(1º Período)]="",tblHorasOut[Evento 
(2º Período)]=""),tblHorasOut[Horas Trabalhadas Além Jornada],""),"")</f>
        <v/>
      </c>
      <c r="Q18" s="14" t="str">
        <f>IF(tblHorasOut[Jornada Diária]&lt;&gt;"",IF((N(tblHorasOut[Jornada Diária])-ABS(N(tblHorasOut[Horas Trabalhadas Além Jornada])))=0,1,""),"")</f>
        <v/>
      </c>
      <c r="R1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TEXT(tblHorasOut[Data],"ddd")</f>
        <v/>
      </c>
      <c r="D19" s="25"/>
      <c r="E19" s="1"/>
      <c r="F19" s="1"/>
      <c r="G19" s="1"/>
      <c r="H19" s="1"/>
      <c r="I19" s="53"/>
      <c r="J1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9" s="4">
        <f>tblHorasOut[Horas Trabalhadas (1º Período)]+tblHorasOut[Horas Trabalhadas (2º Período)]</f>
        <v>0</v>
      </c>
      <c r="M1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1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1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Jornada])+O18</f>
        <v>0</v>
      </c>
      <c r="P19" s="14" t="str">
        <f>IF(tblHorasOut[Horas Trabalhadas Além Jornada]&lt;0,IF(OR(tblHorasOut[Evento 
(1º Período)]="",tblHorasOut[Evento 
(2º Período)]=""),tblHorasOut[Horas Trabalhadas Além Jornada],""),"")</f>
        <v/>
      </c>
      <c r="Q19" s="14" t="str">
        <f>IF(tblHorasOut[Jornada Diária]&lt;&gt;"",IF((N(tblHorasOut[Jornada Diária])-ABS(N(tblHorasOut[Horas Trabalhadas Além Jornada])))=0,1,""),"")</f>
        <v/>
      </c>
      <c r="R1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TEXT(tblHorasOut[Data],"ddd")</f>
        <v/>
      </c>
      <c r="D20" s="25"/>
      <c r="E20" s="1"/>
      <c r="F20" s="1"/>
      <c r="G20" s="1"/>
      <c r="H20" s="1"/>
      <c r="I20" s="53"/>
      <c r="J2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0" s="4">
        <f>tblHorasOut[Horas Trabalhadas (1º Período)]+tblHorasOut[Horas Trabalhadas (2º Período)]</f>
        <v>0</v>
      </c>
      <c r="M2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Jornada])+O19</f>
        <v>0</v>
      </c>
      <c r="P20" s="14" t="str">
        <f>IF(tblHorasOut[Horas Trabalhadas Além Jornada]&lt;0,IF(OR(tblHorasOut[Evento 
(1º Período)]="",tblHorasOut[Evento 
(2º Período)]=""),tblHorasOut[Horas Trabalhadas Além Jornada],""),"")</f>
        <v/>
      </c>
      <c r="Q20" s="14" t="str">
        <f>IF(tblHorasOut[Jornada Diária]&lt;&gt;"",IF((N(tblHorasOut[Jornada Diária])-ABS(N(tblHorasOut[Horas Trabalhadas Além Jornada])))=0,1,""),"")</f>
        <v/>
      </c>
      <c r="R2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TEXT(tblHorasOut[Data],"ddd")</f>
        <v/>
      </c>
      <c r="D21" s="25"/>
      <c r="E21" s="1"/>
      <c r="F21" s="1"/>
      <c r="G21" s="1"/>
      <c r="H21" s="1"/>
      <c r="I21" s="53"/>
      <c r="J2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1" s="4">
        <f>tblHorasOut[Horas Trabalhadas (1º Período)]+tblHorasOut[Horas Trabalhadas (2º Período)]</f>
        <v>0</v>
      </c>
      <c r="M2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Jornada])+O20</f>
        <v>0</v>
      </c>
      <c r="P21" s="14" t="str">
        <f>IF(tblHorasOut[Horas Trabalhadas Além Jornada]&lt;0,IF(OR(tblHorasOut[Evento 
(1º Período)]="",tblHorasOut[Evento 
(2º Período)]=""),tblHorasOut[Horas Trabalhadas Além Jornada],""),"")</f>
        <v/>
      </c>
      <c r="Q21" s="14" t="str">
        <f>IF(tblHorasOut[Jornada Diária]&lt;&gt;"",IF((N(tblHorasOut[Jornada Diária])-ABS(N(tblHorasOut[Horas Trabalhadas Além Jornada])))=0,1,""),"")</f>
        <v/>
      </c>
      <c r="R2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TEXT(tblHorasOut[Data],"ddd")</f>
        <v/>
      </c>
      <c r="D22" s="25"/>
      <c r="E22" s="1"/>
      <c r="F22" s="1"/>
      <c r="G22" s="1"/>
      <c r="H22" s="1"/>
      <c r="I22" s="53"/>
      <c r="J2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2" s="4">
        <f>tblHorasOut[Horas Trabalhadas (1º Período)]+tblHorasOut[Horas Trabalhadas (2º Período)]</f>
        <v>0</v>
      </c>
      <c r="M2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Jornada])+O21</f>
        <v>0</v>
      </c>
      <c r="P22" s="14" t="str">
        <f>IF(tblHorasOut[Horas Trabalhadas Além Jornada]&lt;0,IF(OR(tblHorasOut[Evento 
(1º Período)]="",tblHorasOut[Evento 
(2º Período)]=""),tblHorasOut[Horas Trabalhadas Além Jornada],""),"")</f>
        <v/>
      </c>
      <c r="Q22" s="14" t="str">
        <f>IF(tblHorasOut[Jornada Diária]&lt;&gt;"",IF((N(tblHorasOut[Jornada Diária])-ABS(N(tblHorasOut[Horas Trabalhadas Além Jornada])))=0,1,""),"")</f>
        <v/>
      </c>
      <c r="R2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TEXT(tblHorasOut[Data],"ddd")</f>
        <v/>
      </c>
      <c r="D23" s="25"/>
      <c r="E23" s="1"/>
      <c r="F23" s="1"/>
      <c r="G23" s="1"/>
      <c r="H23" s="1"/>
      <c r="I23" s="53"/>
      <c r="J2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3" s="4">
        <f>tblHorasOut[Horas Trabalhadas (1º Período)]+tblHorasOut[Horas Trabalhadas (2º Período)]</f>
        <v>0</v>
      </c>
      <c r="M2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Jornada])+O22</f>
        <v>0</v>
      </c>
      <c r="P23" s="14" t="str">
        <f>IF(tblHorasOut[Horas Trabalhadas Além Jornada]&lt;0,IF(OR(tblHorasOut[Evento 
(1º Período)]="",tblHorasOut[Evento 
(2º Período)]=""),tblHorasOut[Horas Trabalhadas Além Jornada],""),"")</f>
        <v/>
      </c>
      <c r="Q23" s="14" t="str">
        <f>IF(tblHorasOut[Jornada Diária]&lt;&gt;"",IF((N(tblHorasOut[Jornada Diária])-ABS(N(tblHorasOut[Horas Trabalhadas Além Jornada])))=0,1,""),"")</f>
        <v/>
      </c>
      <c r="R2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TEXT(tblHorasOut[Data],"ddd")</f>
        <v/>
      </c>
      <c r="D24" s="25"/>
      <c r="E24" s="1"/>
      <c r="F24" s="1"/>
      <c r="G24" s="1"/>
      <c r="H24" s="1"/>
      <c r="I24" s="53"/>
      <c r="J2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4" s="4">
        <f>tblHorasOut[Horas Trabalhadas (1º Período)]+tblHorasOut[Horas Trabalhadas (2º Período)]</f>
        <v>0</v>
      </c>
      <c r="M2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Jornada])+O23</f>
        <v>0</v>
      </c>
      <c r="P24" s="14" t="str">
        <f>IF(tblHorasOut[Horas Trabalhadas Além Jornada]&lt;0,IF(OR(tblHorasOut[Evento 
(1º Período)]="",tblHorasOut[Evento 
(2º Período)]=""),tblHorasOut[Horas Trabalhadas Além Jornada],""),"")</f>
        <v/>
      </c>
      <c r="Q24" s="14" t="str">
        <f>IF(tblHorasOut[Jornada Diária]&lt;&gt;"",IF((N(tblHorasOut[Jornada Diária])-ABS(N(tblHorasOut[Horas Trabalhadas Além Jornada])))=0,1,""),"")</f>
        <v/>
      </c>
      <c r="R2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TEXT(tblHorasOut[Data],"ddd")</f>
        <v/>
      </c>
      <c r="D25" s="25"/>
      <c r="E25" s="1"/>
      <c r="F25" s="1"/>
      <c r="G25" s="1"/>
      <c r="H25" s="1"/>
      <c r="I25" s="53"/>
      <c r="J2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5" s="4">
        <f>tblHorasOut[Horas Trabalhadas (1º Período)]+tblHorasOut[Horas Trabalhadas (2º Período)]</f>
        <v>0</v>
      </c>
      <c r="M2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Jornada])+O24</f>
        <v>0</v>
      </c>
      <c r="P25" s="14" t="str">
        <f>IF(tblHorasOut[Horas Trabalhadas Além Jornada]&lt;0,IF(OR(tblHorasOut[Evento 
(1º Período)]="",tblHorasOut[Evento 
(2º Período)]=""),tblHorasOut[Horas Trabalhadas Além Jornada],""),"")</f>
        <v/>
      </c>
      <c r="Q25" s="14" t="str">
        <f>IF(tblHorasOut[Jornada Diária]&lt;&gt;"",IF((N(tblHorasOut[Jornada Diária])-ABS(N(tblHorasOut[Horas Trabalhadas Além Jornada])))=0,1,""),"")</f>
        <v/>
      </c>
      <c r="R2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TEXT(tblHorasOut[Data],"ddd")</f>
        <v/>
      </c>
      <c r="D26" s="25"/>
      <c r="E26" s="1"/>
      <c r="F26" s="1"/>
      <c r="G26" s="1"/>
      <c r="H26" s="1"/>
      <c r="I26" s="53"/>
      <c r="J2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6" s="4">
        <f>tblHorasOut[Horas Trabalhadas (1º Período)]+tblHorasOut[Horas Trabalhadas (2º Período)]</f>
        <v>0</v>
      </c>
      <c r="M2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Jornada])+O25</f>
        <v>0</v>
      </c>
      <c r="P26" s="14" t="str">
        <f>IF(tblHorasOut[Horas Trabalhadas Além Jornada]&lt;0,IF(OR(tblHorasOut[Evento 
(1º Período)]="",tblHorasOut[Evento 
(2º Período)]=""),tblHorasOut[Horas Trabalhadas Além Jornada],""),"")</f>
        <v/>
      </c>
      <c r="Q26" s="14" t="str">
        <f>IF(tblHorasOut[Jornada Diária]&lt;&gt;"",IF((N(tblHorasOut[Jornada Diária])-ABS(N(tblHorasOut[Horas Trabalhadas Além Jornada])))=0,1,""),"")</f>
        <v/>
      </c>
      <c r="R2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TEXT(tblHorasOut[Data],"ddd")</f>
        <v/>
      </c>
      <c r="D27" s="25"/>
      <c r="E27" s="1"/>
      <c r="F27" s="1"/>
      <c r="G27" s="1"/>
      <c r="H27" s="1"/>
      <c r="I27" s="53"/>
      <c r="J2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7" s="4">
        <f>tblHorasOut[Horas Trabalhadas (1º Período)]+tblHorasOut[Horas Trabalhadas (2º Período)]</f>
        <v>0</v>
      </c>
      <c r="M2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Jornada])+O26</f>
        <v>0</v>
      </c>
      <c r="P27" s="14" t="str">
        <f>IF(tblHorasOut[Horas Trabalhadas Além Jornada]&lt;0,IF(OR(tblHorasOut[Evento 
(1º Período)]="",tblHorasOut[Evento 
(2º Período)]=""),tblHorasOut[Horas Trabalhadas Além Jornada],""),"")</f>
        <v/>
      </c>
      <c r="Q27" s="14" t="str">
        <f>IF(tblHorasOut[Jornada Diária]&lt;&gt;"",IF((N(tblHorasOut[Jornada Diária])-ABS(N(tblHorasOut[Horas Trabalhadas Além Jornada])))=0,1,""),"")</f>
        <v/>
      </c>
      <c r="R2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TEXT(tblHorasOut[Data],"ddd")</f>
        <v/>
      </c>
      <c r="D28" s="25"/>
      <c r="E28" s="1"/>
      <c r="F28" s="1"/>
      <c r="G28" s="1"/>
      <c r="H28" s="1"/>
      <c r="I28" s="53"/>
      <c r="J2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8" s="4">
        <f>tblHorasOut[Horas Trabalhadas (1º Período)]+tblHorasOut[Horas Trabalhadas (2º Período)]</f>
        <v>0</v>
      </c>
      <c r="M2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Jornada])+O27</f>
        <v>0</v>
      </c>
      <c r="P28" s="14" t="str">
        <f>IF(tblHorasOut[Horas Trabalhadas Além Jornada]&lt;0,IF(OR(tblHorasOut[Evento 
(1º Período)]="",tblHorasOut[Evento 
(2º Período)]=""),tblHorasOut[Horas Trabalhadas Além Jornada],""),"")</f>
        <v/>
      </c>
      <c r="Q28" s="14" t="str">
        <f>IF(tblHorasOut[Jornada Diária]&lt;&gt;"",IF((N(tblHorasOut[Jornada Diária])-ABS(N(tblHorasOut[Horas Trabalhadas Além Jornada])))=0,1,""),"")</f>
        <v/>
      </c>
      <c r="R2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TEXT(tblHorasOut[Data],"ddd")</f>
        <v/>
      </c>
      <c r="D29" s="25"/>
      <c r="E29" s="1"/>
      <c r="F29" s="1"/>
      <c r="G29" s="1"/>
      <c r="H29" s="1"/>
      <c r="I29" s="53"/>
      <c r="J2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9" s="4">
        <f>tblHorasOut[Horas Trabalhadas (1º Período)]+tblHorasOut[Horas Trabalhadas (2º Período)]</f>
        <v>0</v>
      </c>
      <c r="M2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2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2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Jornada])+O28</f>
        <v>0</v>
      </c>
      <c r="P29" s="14" t="str">
        <f>IF(tblHorasOut[Horas Trabalhadas Além Jornada]&lt;0,IF(OR(tblHorasOut[Evento 
(1º Período)]="",tblHorasOut[Evento 
(2º Período)]=""),tblHorasOut[Horas Trabalhadas Além Jornada],""),"")</f>
        <v/>
      </c>
      <c r="Q29" s="14" t="str">
        <f>IF(tblHorasOut[Jornada Diária]&lt;&gt;"",IF((N(tblHorasOut[Jornada Diária])-ABS(N(tblHorasOut[Horas Trabalhadas Além Jornada])))=0,1,""),"")</f>
        <v/>
      </c>
      <c r="R2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TEXT(tblHorasOut[Data],"ddd")</f>
        <v/>
      </c>
      <c r="D30" s="25"/>
      <c r="E30" s="1"/>
      <c r="F30" s="1"/>
      <c r="G30" s="1"/>
      <c r="H30" s="1"/>
      <c r="I30" s="53"/>
      <c r="J3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0" s="4">
        <f>tblHorasOut[Horas Trabalhadas (1º Período)]+tblHorasOut[Horas Trabalhadas (2º Período)]</f>
        <v>0</v>
      </c>
      <c r="M3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Jornada])+O29</f>
        <v>0</v>
      </c>
      <c r="P30" s="14" t="str">
        <f>IF(tblHorasOut[Horas Trabalhadas Além Jornada]&lt;0,IF(OR(tblHorasOut[Evento 
(1º Período)]="",tblHorasOut[Evento 
(2º Período)]=""),tblHorasOut[Horas Trabalhadas Além Jornada],""),"")</f>
        <v/>
      </c>
      <c r="Q30" s="14" t="str">
        <f>IF(tblHorasOut[Jornada Diária]&lt;&gt;"",IF((N(tblHorasOut[Jornada Diária])-ABS(N(tblHorasOut[Horas Trabalhadas Além Jornada])))=0,1,""),"")</f>
        <v/>
      </c>
      <c r="R3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TEXT(tblHorasOut[Data],"ddd")</f>
        <v/>
      </c>
      <c r="D31" s="25"/>
      <c r="E31" s="1"/>
      <c r="F31" s="1"/>
      <c r="G31" s="1"/>
      <c r="H31" s="1"/>
      <c r="I31" s="53"/>
      <c r="J3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1" s="4">
        <f>tblHorasOut[Horas Trabalhadas (1º Período)]+tblHorasOut[Horas Trabalhadas (2º Período)]</f>
        <v>0</v>
      </c>
      <c r="M3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Jornada])+O30</f>
        <v>0</v>
      </c>
      <c r="P31" s="14" t="str">
        <f>IF(tblHorasOut[Horas Trabalhadas Além Jornada]&lt;0,IF(OR(tblHorasOut[Evento 
(1º Período)]="",tblHorasOut[Evento 
(2º Período)]=""),tblHorasOut[Horas Trabalhadas Além Jornada],""),"")</f>
        <v/>
      </c>
      <c r="Q31" s="14" t="str">
        <f>IF(tblHorasOut[Jornada Diária]&lt;&gt;"",IF((N(tblHorasOut[Jornada Diária])-ABS(N(tblHorasOut[Horas Trabalhadas Além Jornada])))=0,1,""),"")</f>
        <v/>
      </c>
      <c r="R3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TEXT(tblHorasOut[Data],"ddd")</f>
        <v/>
      </c>
      <c r="D32" s="25"/>
      <c r="E32" s="1"/>
      <c r="F32" s="1"/>
      <c r="G32" s="1"/>
      <c r="H32" s="1"/>
      <c r="I32" s="53"/>
      <c r="J3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2" s="4">
        <f>tblHorasOut[Horas Trabalhadas (1º Período)]+tblHorasOut[Horas Trabalhadas (2º Período)]</f>
        <v>0</v>
      </c>
      <c r="M3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Jornada])+O31</f>
        <v>0</v>
      </c>
      <c r="P32" s="14" t="str">
        <f>IF(tblHorasOut[Horas Trabalhadas Além Jornada]&lt;0,IF(OR(tblHorasOut[Evento 
(1º Período)]="",tblHorasOut[Evento 
(2º Período)]=""),tblHorasOut[Horas Trabalhadas Além Jornada],""),"")</f>
        <v/>
      </c>
      <c r="Q32" s="14" t="str">
        <f>IF(tblHorasOut[Jornada Diária]&lt;&gt;"",IF((N(tblHorasOut[Jornada Diária])-ABS(N(tblHorasOut[Horas Trabalhadas Além Jornada])))=0,1,""),"")</f>
        <v/>
      </c>
      <c r="R3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TEXT(tblHorasOut[Data],"ddd")</f>
        <v/>
      </c>
      <c r="D33" s="25"/>
      <c r="E33" s="1"/>
      <c r="F33" s="1"/>
      <c r="G33" s="1"/>
      <c r="H33" s="1"/>
      <c r="I33" s="53"/>
      <c r="J3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3" s="4">
        <f>tblHorasOut[Horas Trabalhadas (1º Período)]+tblHorasOut[Horas Trabalhadas (2º Período)]</f>
        <v>0</v>
      </c>
      <c r="M3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Jornada])+O32</f>
        <v>0</v>
      </c>
      <c r="P33" s="14" t="str">
        <f>IF(tblHorasOut[Horas Trabalhadas Além Jornada]&lt;0,IF(OR(tblHorasOut[Evento 
(1º Período)]="",tblHorasOut[Evento 
(2º Período)]=""),tblHorasOut[Horas Trabalhadas Além Jornada],""),"")</f>
        <v/>
      </c>
      <c r="Q33" s="14" t="str">
        <f>IF(tblHorasOut[Jornada Diária]&lt;&gt;"",IF((N(tblHorasOut[Jornada Diária])-ABS(N(tblHorasOut[Horas Trabalhadas Além Jornada])))=0,1,""),"")</f>
        <v/>
      </c>
      <c r="R3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TEXT(tblHorasOut[Data],"ddd")</f>
        <v/>
      </c>
      <c r="D34" s="25"/>
      <c r="E34" s="1"/>
      <c r="F34" s="1"/>
      <c r="G34" s="1"/>
      <c r="H34" s="1"/>
      <c r="I34" s="53"/>
      <c r="J3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4" s="4">
        <f>tblHorasOut[Horas Trabalhadas (1º Período)]+tblHorasOut[Horas Trabalhadas (2º Período)]</f>
        <v>0</v>
      </c>
      <c r="M3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Jornada])+O33</f>
        <v>0</v>
      </c>
      <c r="P34" s="14" t="str">
        <f>IF(tblHorasOut[Horas Trabalhadas Além Jornada]&lt;0,IF(OR(tblHorasOut[Evento 
(1º Período)]="",tblHorasOut[Evento 
(2º Período)]=""),tblHorasOut[Horas Trabalhadas Além Jornada],""),"")</f>
        <v/>
      </c>
      <c r="Q34" s="14" t="str">
        <f>IF(tblHorasOut[Jornada Diária]&lt;&gt;"",IF((N(tblHorasOut[Jornada Diária])-ABS(N(tblHorasOut[Horas Trabalhadas Além Jornada])))=0,1,""),"")</f>
        <v/>
      </c>
      <c r="R3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TEXT(tblHorasOut[Data],"ddd")</f>
        <v/>
      </c>
      <c r="D35" s="25"/>
      <c r="E35" s="1"/>
      <c r="F35" s="1"/>
      <c r="G35" s="1"/>
      <c r="H35" s="1"/>
      <c r="I35" s="53"/>
      <c r="J3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5" s="4">
        <f>tblHorasOut[Horas Trabalhadas (1º Período)]+tblHorasOut[Horas Trabalhadas (2º Período)]</f>
        <v>0</v>
      </c>
      <c r="M3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Jornada])+O34</f>
        <v>0</v>
      </c>
      <c r="P35" s="14" t="str">
        <f>IF(tblHorasOut[Horas Trabalhadas Além Jornada]&lt;0,IF(OR(tblHorasOut[Evento 
(1º Período)]="",tblHorasOut[Evento 
(2º Período)]=""),tblHorasOut[Horas Trabalhadas Além Jornada],""),"")</f>
        <v/>
      </c>
      <c r="Q35" s="14" t="str">
        <f>IF(tblHorasOut[Jornada Diária]&lt;&gt;"",IF((N(tblHorasOut[Jornada Diária])-ABS(N(tblHorasOut[Horas Trabalhadas Além Jornada])))=0,1,""),"")</f>
        <v/>
      </c>
      <c r="R3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TEXT(tblHorasOut[Data],"ddd")</f>
        <v/>
      </c>
      <c r="D36" s="25"/>
      <c r="E36" s="1"/>
      <c r="F36" s="1"/>
      <c r="G36" s="1"/>
      <c r="H36" s="1"/>
      <c r="I36" s="53"/>
      <c r="J3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6" s="4">
        <f>tblHorasOut[Horas Trabalhadas (1º Período)]+tblHorasOut[Horas Trabalhadas (2º Período)]</f>
        <v>0</v>
      </c>
      <c r="M3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Jornada])+O35</f>
        <v>0</v>
      </c>
      <c r="P36" s="14" t="str">
        <f>IF(tblHorasOut[Horas Trabalhadas Além Jornada]&lt;0,IF(OR(tblHorasOut[Evento 
(1º Período)]="",tblHorasOut[Evento 
(2º Período)]=""),tblHorasOut[Horas Trabalhadas Além Jornada],""),"")</f>
        <v/>
      </c>
      <c r="Q36" s="14" t="str">
        <f>IF(tblHorasOut[Jornada Diária]&lt;&gt;"",IF((N(tblHorasOut[Jornada Diária])-ABS(N(tblHorasOut[Horas Trabalhadas Além Jornada])))=0,1,""),"")</f>
        <v/>
      </c>
      <c r="R3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TEXT(tblHorasOut[Data],"ddd")</f>
        <v/>
      </c>
      <c r="D37" s="25"/>
      <c r="E37" s="1"/>
      <c r="F37" s="1"/>
      <c r="G37" s="1"/>
      <c r="H37" s="1"/>
      <c r="I37" s="53"/>
      <c r="J3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7" s="4">
        <f>tblHorasOut[Horas Trabalhadas (1º Período)]+tblHorasOut[Horas Trabalhadas (2º Período)]</f>
        <v>0</v>
      </c>
      <c r="M3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Jornada])+O36</f>
        <v>0</v>
      </c>
      <c r="P37" s="14" t="str">
        <f>IF(tblHorasOut[Horas Trabalhadas Além Jornada]&lt;0,IF(OR(tblHorasOut[Evento 
(1º Período)]="",tblHorasOut[Evento 
(2º Período)]=""),tblHorasOut[Horas Trabalhadas Além Jornada],""),"")</f>
        <v/>
      </c>
      <c r="Q37" s="14" t="str">
        <f>IF(tblHorasOut[Jornada Diária]&lt;&gt;"",IF((N(tblHorasOut[Jornada Diária])-ABS(N(tblHorasOut[Horas Trabalhadas Além Jornada])))=0,1,""),"")</f>
        <v/>
      </c>
      <c r="R3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TEXT(tblHorasOut[Data],"ddd")</f>
        <v/>
      </c>
      <c r="D38" s="25"/>
      <c r="E38" s="1"/>
      <c r="F38" s="1"/>
      <c r="G38" s="1"/>
      <c r="H38" s="1"/>
      <c r="I38" s="53"/>
      <c r="J3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8" s="4">
        <f>tblHorasOut[Horas Trabalhadas (1º Período)]+tblHorasOut[Horas Trabalhadas (2º Período)]</f>
        <v>0</v>
      </c>
      <c r="M3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Jornada])+O37</f>
        <v>0</v>
      </c>
      <c r="P38" s="14" t="str">
        <f>IF(tblHorasOut[Horas Trabalhadas Além Jornada]&lt;0,IF(OR(tblHorasOut[Evento 
(1º Período)]="",tblHorasOut[Evento 
(2º Período)]=""),tblHorasOut[Horas Trabalhadas Além Jornada],""),"")</f>
        <v/>
      </c>
      <c r="Q38" s="14" t="str">
        <f>IF(tblHorasOut[Jornada Diária]&lt;&gt;"",IF((N(tblHorasOut[Jornada Diária])-ABS(N(tblHorasOut[Horas Trabalhadas Além Jornada])))=0,1,""),"")</f>
        <v/>
      </c>
      <c r="R3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TEXT(tblHorasOut[Data],"ddd")</f>
        <v/>
      </c>
      <c r="D39" s="25"/>
      <c r="E39" s="1"/>
      <c r="F39" s="1"/>
      <c r="G39" s="1"/>
      <c r="H39" s="1"/>
      <c r="I39" s="53"/>
      <c r="J3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9" s="4">
        <f>tblHorasOut[Horas Trabalhadas (1º Período)]+tblHorasOut[Horas Trabalhadas (2º Período)]</f>
        <v>0</v>
      </c>
      <c r="M3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IF(VLOOKUP(tblHorasOut[Dia],tblDiaUtil[[Abreviatura]:[1º Período]],3,FALSE)&gt;0,VLOOKUP(tblHorasOut[Dia],tblDiaUtil[[Abreviatura]:[1º Período]],3,FALSE),JORNADA),
              ""),
         "")</f>
        <v/>
      </c>
      <c r="N3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Período]],4,FALSE)="Não",TRUE,FALSE))),-"8:00", IF(OR(
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Período]],4,FALSE)="Não",TRUE,FALSE))),-"4:00",0
)))</f>
        <v>0</v>
      </c>
      <c r="O3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Jornada])+O38</f>
        <v>0</v>
      </c>
      <c r="P39" s="14" t="str">
        <f>IF(tblHorasOut[Horas Trabalhadas Além Jornada]&lt;0,IF(OR(tblHorasOut[Evento 
(1º Período)]="",tblHorasOut[Evento 
(2º Período)]=""),tblHorasOut[Horas Trabalhadas Além Jornada],""),"")</f>
        <v/>
      </c>
      <c r="Q39" s="14" t="str">
        <f>IF(tblHorasOut[Jornada Diária]&lt;&gt;"",IF((N(tblHorasOut[Jornada Diária])-ABS(N(tblHorasOut[Horas Trabalhadas Além Jornada])))=0,1,""),"")</f>
        <v/>
      </c>
      <c r="R3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h7zsb10vbb4CLOv3+Do4vheXBerfGNqInqfrX8Cu3LVQgbO333QZLqAWTdsx9X0KOvl0w1diH2k52g8LGdTF4g==" saltValue="TrpdFKAjZjP+E8ciU6iveA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A46215E-DFB6-4B0E-910E-7788D787901C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0E0044-2704-4F9F-A8B2-3183C5BBC8B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F00C48DF-282C-4FB4-89C0-9EAECA659F8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779B240B-3BFD-4C0B-B3CB-B618865D36C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9DEF129-938D-4536-B7B8-4E0C23F7070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3FCDEFDA-CEB5-42C2-8711-CC92711AC61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6D959D70-FC32-4CB8-ABDB-34C8826220EB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051497C1-3DD8-452D-B29F-AE81861CFE6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Novem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73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Outubro!O39</f>
        <v>0</v>
      </c>
      <c r="P7" s="45">
        <f>SUM(tblHorasNov[Atrasos
(horas)])</f>
        <v>0</v>
      </c>
      <c r="Q7" s="46">
        <f>SUM(tblHorasNov[Faltas
(dias)])</f>
        <v>0</v>
      </c>
      <c r="R7" s="45">
        <f>SUM(tblHorasNov[Hora Extra Normal])</f>
        <v>0</v>
      </c>
      <c r="S7" s="45">
        <f>SUM(tblHorasNov[Hora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TEXT(tblHorasNov[Data],"ddd")</f>
        <v/>
      </c>
      <c r="D9" s="25"/>
      <c r="E9" s="1"/>
      <c r="F9" s="1"/>
      <c r="G9" s="1"/>
      <c r="H9" s="1"/>
      <c r="I9" s="53"/>
      <c r="J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9" s="4">
        <f>tblHorasNov[Horas Trabalhadas (1º Período)]+tblHorasNov[Horas Trabalhadas (2º Período)]</f>
        <v>0</v>
      </c>
      <c r="M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Jornada])+O7</f>
        <v>0</v>
      </c>
      <c r="P9" s="14" t="str">
        <f>IF(tblHorasNov[Horas Trabalhadas Além Jornada]&lt;0,IF(OR(tblHorasNov[Evento 
(1º Período)]="",tblHorasNov[Evento 
(2º Período)]=""),tblHorasNov[Horas Trabalhadas Além Jornada],""),"")</f>
        <v/>
      </c>
      <c r="Q9" s="14" t="str">
        <f>IF(tblHorasNov[Jornada Diária]&lt;&gt;"",IF((N(tblHorasNov[Jornada Diária])-ABS(N(tblHorasNov[Horas Trabalhadas Além Jornada])))=0,1,""),"")</f>
        <v/>
      </c>
      <c r="R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TEXT(tblHorasNov[Data],"ddd")</f>
        <v/>
      </c>
      <c r="D10" s="25"/>
      <c r="E10" s="1"/>
      <c r="F10" s="1"/>
      <c r="G10" s="1"/>
      <c r="H10" s="1"/>
      <c r="I10" s="53"/>
      <c r="J1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0" s="4">
        <f>tblHorasNov[Horas Trabalhadas (1º Período)]+tblHorasNov[Horas Trabalhadas (2º Período)]</f>
        <v>0</v>
      </c>
      <c r="M1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Jornada])+O9</f>
        <v>0</v>
      </c>
      <c r="P10" s="14" t="str">
        <f>IF(tblHorasNov[Horas Trabalhadas Além Jornada]&lt;0,IF(OR(tblHorasNov[Evento 
(1º Período)]="",tblHorasNov[Evento 
(2º Período)]=""),tblHorasNov[Horas Trabalhadas Além Jornada],""),"")</f>
        <v/>
      </c>
      <c r="Q10" s="14" t="str">
        <f>IF(tblHorasNov[Jornada Diária]&lt;&gt;"",IF((N(tblHorasNov[Jornada Diária])-ABS(N(tblHorasNov[Horas Trabalhadas Além Jornada])))=0,1,""),"")</f>
        <v/>
      </c>
      <c r="R1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TEXT(tblHorasNov[Data],"ddd")</f>
        <v/>
      </c>
      <c r="D11" s="25"/>
      <c r="E11" s="1"/>
      <c r="F11" s="1"/>
      <c r="G11" s="1"/>
      <c r="H11" s="1"/>
      <c r="I11" s="53"/>
      <c r="J1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1" s="4">
        <f>tblHorasNov[Horas Trabalhadas (1º Período)]+tblHorasNov[Horas Trabalhadas (2º Período)]</f>
        <v>0</v>
      </c>
      <c r="M1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Jornada])+O10</f>
        <v>0</v>
      </c>
      <c r="P11" s="14" t="str">
        <f>IF(tblHorasNov[Horas Trabalhadas Além Jornada]&lt;0,IF(OR(tblHorasNov[Evento 
(1º Período)]="",tblHorasNov[Evento 
(2º Período)]=""),tblHorasNov[Horas Trabalhadas Além Jornada],""),"")</f>
        <v/>
      </c>
      <c r="Q11" s="14" t="str">
        <f>IF(tblHorasNov[Jornada Diária]&lt;&gt;"",IF((N(tblHorasNov[Jornada Diária])-ABS(N(tblHorasNov[Horas Trabalhadas Além Jornada])))=0,1,""),"")</f>
        <v/>
      </c>
      <c r="R1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TEXT(tblHorasNov[Data],"ddd")</f>
        <v/>
      </c>
      <c r="D12" s="25"/>
      <c r="E12" s="1"/>
      <c r="F12" s="1"/>
      <c r="G12" s="1"/>
      <c r="H12" s="1"/>
      <c r="I12" s="53"/>
      <c r="J1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2" s="4">
        <f>tblHorasNov[Horas Trabalhadas (1º Período)]+tblHorasNov[Horas Trabalhadas (2º Período)]</f>
        <v>0</v>
      </c>
      <c r="M1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Jornada])+O11</f>
        <v>0</v>
      </c>
      <c r="P12" s="14" t="str">
        <f>IF(tblHorasNov[Horas Trabalhadas Além Jornada]&lt;0,IF(OR(tblHorasNov[Evento 
(1º Período)]="",tblHorasNov[Evento 
(2º Período)]=""),tblHorasNov[Horas Trabalhadas Além Jornada],""),"")</f>
        <v/>
      </c>
      <c r="Q12" s="14" t="str">
        <f>IF(tblHorasNov[Jornada Diária]&lt;&gt;"",IF((N(tblHorasNov[Jornada Diária])-ABS(N(tblHorasNov[Horas Trabalhadas Além Jornada])))=0,1,""),"")</f>
        <v/>
      </c>
      <c r="R1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TEXT(tblHorasNov[Data],"ddd")</f>
        <v/>
      </c>
      <c r="D13" s="25"/>
      <c r="E13" s="1"/>
      <c r="F13" s="1"/>
      <c r="G13" s="1"/>
      <c r="H13" s="1"/>
      <c r="I13" s="53"/>
      <c r="J1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3" s="4">
        <f>tblHorasNov[Horas Trabalhadas (1º Período)]+tblHorasNov[Horas Trabalhadas (2º Período)]</f>
        <v>0</v>
      </c>
      <c r="M1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Jornada])+O12</f>
        <v>0</v>
      </c>
      <c r="P13" s="14" t="str">
        <f>IF(tblHorasNov[Horas Trabalhadas Além Jornada]&lt;0,IF(OR(tblHorasNov[Evento 
(1º Período)]="",tblHorasNov[Evento 
(2º Período)]=""),tblHorasNov[Horas Trabalhadas Além Jornada],""),"")</f>
        <v/>
      </c>
      <c r="Q13" s="14" t="str">
        <f>IF(tblHorasNov[Jornada Diária]&lt;&gt;"",IF((N(tblHorasNov[Jornada Diária])-ABS(N(tblHorasNov[Horas Trabalhadas Além Jornada])))=0,1,""),"")</f>
        <v/>
      </c>
      <c r="R1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TEXT(tblHorasNov[Data],"ddd")</f>
        <v/>
      </c>
      <c r="D14" s="25"/>
      <c r="E14" s="1"/>
      <c r="F14" s="1"/>
      <c r="G14" s="1"/>
      <c r="H14" s="1"/>
      <c r="I14" s="53"/>
      <c r="J1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4" s="4">
        <f>tblHorasNov[Horas Trabalhadas (1º Período)]+tblHorasNov[Horas Trabalhadas (2º Período)]</f>
        <v>0</v>
      </c>
      <c r="M1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Jornada])+O13</f>
        <v>0</v>
      </c>
      <c r="P14" s="14" t="str">
        <f>IF(tblHorasNov[Horas Trabalhadas Além Jornada]&lt;0,IF(OR(tblHorasNov[Evento 
(1º Período)]="",tblHorasNov[Evento 
(2º Período)]=""),tblHorasNov[Horas Trabalhadas Além Jornada],""),"")</f>
        <v/>
      </c>
      <c r="Q14" s="14" t="str">
        <f>IF(tblHorasNov[Jornada Diária]&lt;&gt;"",IF((N(tblHorasNov[Jornada Diária])-ABS(N(tblHorasNov[Horas Trabalhadas Além Jornada])))=0,1,""),"")</f>
        <v/>
      </c>
      <c r="R1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TEXT(tblHorasNov[Data],"ddd")</f>
        <v/>
      </c>
      <c r="D15" s="25"/>
      <c r="E15" s="1"/>
      <c r="F15" s="1"/>
      <c r="G15" s="1"/>
      <c r="H15" s="1"/>
      <c r="I15" s="53"/>
      <c r="J1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5" s="4">
        <f>tblHorasNov[Horas Trabalhadas (1º Período)]+tblHorasNov[Horas Trabalhadas (2º Período)]</f>
        <v>0</v>
      </c>
      <c r="M1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Jornada])+O14</f>
        <v>0</v>
      </c>
      <c r="P15" s="14" t="str">
        <f>IF(tblHorasNov[Horas Trabalhadas Além Jornada]&lt;0,IF(OR(tblHorasNov[Evento 
(1º Período)]="",tblHorasNov[Evento 
(2º Período)]=""),tblHorasNov[Horas Trabalhadas Além Jornada],""),"")</f>
        <v/>
      </c>
      <c r="Q15" s="14" t="str">
        <f>IF(tblHorasNov[Jornada Diária]&lt;&gt;"",IF((N(tblHorasNov[Jornada Diária])-ABS(N(tblHorasNov[Horas Trabalhadas Além Jornada])))=0,1,""),"")</f>
        <v/>
      </c>
      <c r="R1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TEXT(tblHorasNov[Data],"ddd")</f>
        <v/>
      </c>
      <c r="D16" s="25"/>
      <c r="E16" s="1"/>
      <c r="F16" s="1"/>
      <c r="G16" s="1"/>
      <c r="H16" s="1"/>
      <c r="I16" s="53"/>
      <c r="J1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6" s="4">
        <f>tblHorasNov[Horas Trabalhadas (1º Período)]+tblHorasNov[Horas Trabalhadas (2º Período)]</f>
        <v>0</v>
      </c>
      <c r="M1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Jornada])+O15</f>
        <v>0</v>
      </c>
      <c r="P16" s="14" t="str">
        <f>IF(tblHorasNov[Horas Trabalhadas Além Jornada]&lt;0,IF(OR(tblHorasNov[Evento 
(1º Período)]="",tblHorasNov[Evento 
(2º Período)]=""),tblHorasNov[Horas Trabalhadas Além Jornada],""),"")</f>
        <v/>
      </c>
      <c r="Q16" s="14" t="str">
        <f>IF(tblHorasNov[Jornada Diária]&lt;&gt;"",IF((N(tblHorasNov[Jornada Diária])-ABS(N(tblHorasNov[Horas Trabalhadas Além Jornada])))=0,1,""),"")</f>
        <v/>
      </c>
      <c r="R1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TEXT(tblHorasNov[Data],"ddd")</f>
        <v/>
      </c>
      <c r="D17" s="25"/>
      <c r="E17" s="1"/>
      <c r="F17" s="1"/>
      <c r="G17" s="1"/>
      <c r="H17" s="1"/>
      <c r="I17" s="53"/>
      <c r="J1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7" s="4">
        <f>tblHorasNov[Horas Trabalhadas (1º Período)]+tblHorasNov[Horas Trabalhadas (2º Período)]</f>
        <v>0</v>
      </c>
      <c r="M1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Jornada])+O16</f>
        <v>0</v>
      </c>
      <c r="P17" s="14" t="str">
        <f>IF(tblHorasNov[Horas Trabalhadas Além Jornada]&lt;0,IF(OR(tblHorasNov[Evento 
(1º Período)]="",tblHorasNov[Evento 
(2º Período)]=""),tblHorasNov[Horas Trabalhadas Além Jornada],""),"")</f>
        <v/>
      </c>
      <c r="Q17" s="14" t="str">
        <f>IF(tblHorasNov[Jornada Diária]&lt;&gt;"",IF((N(tblHorasNov[Jornada Diária])-ABS(N(tblHorasNov[Horas Trabalhadas Além Jornada])))=0,1,""),"")</f>
        <v/>
      </c>
      <c r="R1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TEXT(tblHorasNov[Data],"ddd")</f>
        <v/>
      </c>
      <c r="D18" s="25"/>
      <c r="E18" s="1"/>
      <c r="F18" s="1"/>
      <c r="G18" s="1"/>
      <c r="H18" s="1"/>
      <c r="I18" s="53"/>
      <c r="J1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8" s="4">
        <f>tblHorasNov[Horas Trabalhadas (1º Período)]+tblHorasNov[Horas Trabalhadas (2º Período)]</f>
        <v>0</v>
      </c>
      <c r="M1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Jornada])+O17</f>
        <v>0</v>
      </c>
      <c r="P18" s="14" t="str">
        <f>IF(tblHorasNov[Horas Trabalhadas Além Jornada]&lt;0,IF(OR(tblHorasNov[Evento 
(1º Período)]="",tblHorasNov[Evento 
(2º Período)]=""),tblHorasNov[Horas Trabalhadas Além Jornada],""),"")</f>
        <v/>
      </c>
      <c r="Q18" s="14" t="str">
        <f>IF(tblHorasNov[Jornada Diária]&lt;&gt;"",IF((N(tblHorasNov[Jornada Diária])-ABS(N(tblHorasNov[Horas Trabalhadas Além Jornada])))=0,1,""),"")</f>
        <v/>
      </c>
      <c r="R1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TEXT(tblHorasNov[Data],"ddd")</f>
        <v/>
      </c>
      <c r="D19" s="25"/>
      <c r="E19" s="1"/>
      <c r="F19" s="1"/>
      <c r="G19" s="1"/>
      <c r="H19" s="1"/>
      <c r="I19" s="53"/>
      <c r="J1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9" s="4">
        <f>tblHorasNov[Horas Trabalhadas (1º Período)]+tblHorasNov[Horas Trabalhadas (2º Período)]</f>
        <v>0</v>
      </c>
      <c r="M1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1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1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Jornada])+O18</f>
        <v>0</v>
      </c>
      <c r="P19" s="14" t="str">
        <f>IF(tblHorasNov[Horas Trabalhadas Além Jornada]&lt;0,IF(OR(tblHorasNov[Evento 
(1º Período)]="",tblHorasNov[Evento 
(2º Período)]=""),tblHorasNov[Horas Trabalhadas Além Jornada],""),"")</f>
        <v/>
      </c>
      <c r="Q19" s="14" t="str">
        <f>IF(tblHorasNov[Jornada Diária]&lt;&gt;"",IF((N(tblHorasNov[Jornada Diária])-ABS(N(tblHorasNov[Horas Trabalhadas Além Jornada])))=0,1,""),"")</f>
        <v/>
      </c>
      <c r="R1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TEXT(tblHorasNov[Data],"ddd")</f>
        <v/>
      </c>
      <c r="D20" s="25"/>
      <c r="E20" s="1"/>
      <c r="F20" s="1"/>
      <c r="G20" s="1"/>
      <c r="H20" s="1"/>
      <c r="I20" s="53"/>
      <c r="J2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0" s="4">
        <f>tblHorasNov[Horas Trabalhadas (1º Período)]+tblHorasNov[Horas Trabalhadas (2º Período)]</f>
        <v>0</v>
      </c>
      <c r="M2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Jornada])+O19</f>
        <v>0</v>
      </c>
      <c r="P20" s="14" t="str">
        <f>IF(tblHorasNov[Horas Trabalhadas Além Jornada]&lt;0,IF(OR(tblHorasNov[Evento 
(1º Período)]="",tblHorasNov[Evento 
(2º Período)]=""),tblHorasNov[Horas Trabalhadas Além Jornada],""),"")</f>
        <v/>
      </c>
      <c r="Q20" s="14" t="str">
        <f>IF(tblHorasNov[Jornada Diária]&lt;&gt;"",IF((N(tblHorasNov[Jornada Diária])-ABS(N(tblHorasNov[Horas Trabalhadas Além Jornada])))=0,1,""),"")</f>
        <v/>
      </c>
      <c r="R2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TEXT(tblHorasNov[Data],"ddd")</f>
        <v/>
      </c>
      <c r="D21" s="25"/>
      <c r="E21" s="1"/>
      <c r="F21" s="1"/>
      <c r="G21" s="1"/>
      <c r="H21" s="1"/>
      <c r="I21" s="53"/>
      <c r="J2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1" s="4">
        <f>tblHorasNov[Horas Trabalhadas (1º Período)]+tblHorasNov[Horas Trabalhadas (2º Período)]</f>
        <v>0</v>
      </c>
      <c r="M2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Jornada])+O20</f>
        <v>0</v>
      </c>
      <c r="P21" s="14" t="str">
        <f>IF(tblHorasNov[Horas Trabalhadas Além Jornada]&lt;0,IF(OR(tblHorasNov[Evento 
(1º Período)]="",tblHorasNov[Evento 
(2º Período)]=""),tblHorasNov[Horas Trabalhadas Além Jornada],""),"")</f>
        <v/>
      </c>
      <c r="Q21" s="14" t="str">
        <f>IF(tblHorasNov[Jornada Diária]&lt;&gt;"",IF((N(tblHorasNov[Jornada Diária])-ABS(N(tblHorasNov[Horas Trabalhadas Além Jornada])))=0,1,""),"")</f>
        <v/>
      </c>
      <c r="R2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TEXT(tblHorasNov[Data],"ddd")</f>
        <v/>
      </c>
      <c r="D22" s="25"/>
      <c r="E22" s="1"/>
      <c r="F22" s="1"/>
      <c r="G22" s="1"/>
      <c r="H22" s="1"/>
      <c r="I22" s="53"/>
      <c r="J2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2" s="4">
        <f>tblHorasNov[Horas Trabalhadas (1º Período)]+tblHorasNov[Horas Trabalhadas (2º Período)]</f>
        <v>0</v>
      </c>
      <c r="M2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Jornada])+O21</f>
        <v>0</v>
      </c>
      <c r="P22" s="14" t="str">
        <f>IF(tblHorasNov[Horas Trabalhadas Além Jornada]&lt;0,IF(OR(tblHorasNov[Evento 
(1º Período)]="",tblHorasNov[Evento 
(2º Período)]=""),tblHorasNov[Horas Trabalhadas Além Jornada],""),"")</f>
        <v/>
      </c>
      <c r="Q22" s="14" t="str">
        <f>IF(tblHorasNov[Jornada Diária]&lt;&gt;"",IF((N(tblHorasNov[Jornada Diária])-ABS(N(tblHorasNov[Horas Trabalhadas Além Jornada])))=0,1,""),"")</f>
        <v/>
      </c>
      <c r="R2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TEXT(tblHorasNov[Data],"ddd")</f>
        <v/>
      </c>
      <c r="D23" s="25"/>
      <c r="E23" s="1"/>
      <c r="F23" s="1"/>
      <c r="G23" s="1"/>
      <c r="H23" s="1"/>
      <c r="I23" s="53"/>
      <c r="J2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3" s="4">
        <f>tblHorasNov[Horas Trabalhadas (1º Período)]+tblHorasNov[Horas Trabalhadas (2º Período)]</f>
        <v>0</v>
      </c>
      <c r="M2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Jornada])+O22</f>
        <v>0</v>
      </c>
      <c r="P23" s="14" t="str">
        <f>IF(tblHorasNov[Horas Trabalhadas Além Jornada]&lt;0,IF(OR(tblHorasNov[Evento 
(1º Período)]="",tblHorasNov[Evento 
(2º Período)]=""),tblHorasNov[Horas Trabalhadas Além Jornada],""),"")</f>
        <v/>
      </c>
      <c r="Q23" s="14" t="str">
        <f>IF(tblHorasNov[Jornada Diária]&lt;&gt;"",IF((N(tblHorasNov[Jornada Diária])-ABS(N(tblHorasNov[Horas Trabalhadas Além Jornada])))=0,1,""),"")</f>
        <v/>
      </c>
      <c r="R2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TEXT(tblHorasNov[Data],"ddd")</f>
        <v/>
      </c>
      <c r="D24" s="25"/>
      <c r="E24" s="1"/>
      <c r="F24" s="1"/>
      <c r="G24" s="1"/>
      <c r="H24" s="1"/>
      <c r="I24" s="53"/>
      <c r="J2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4" s="4">
        <f>tblHorasNov[Horas Trabalhadas (1º Período)]+tblHorasNov[Horas Trabalhadas (2º Período)]</f>
        <v>0</v>
      </c>
      <c r="M2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Jornada])+O23</f>
        <v>0</v>
      </c>
      <c r="P24" s="14" t="str">
        <f>IF(tblHorasNov[Horas Trabalhadas Além Jornada]&lt;0,IF(OR(tblHorasNov[Evento 
(1º Período)]="",tblHorasNov[Evento 
(2º Período)]=""),tblHorasNov[Horas Trabalhadas Além Jornada],""),"")</f>
        <v/>
      </c>
      <c r="Q24" s="14" t="str">
        <f>IF(tblHorasNov[Jornada Diária]&lt;&gt;"",IF((N(tblHorasNov[Jornada Diária])-ABS(N(tblHorasNov[Horas Trabalhadas Além Jornada])))=0,1,""),"")</f>
        <v/>
      </c>
      <c r="R2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TEXT(tblHorasNov[Data],"ddd")</f>
        <v/>
      </c>
      <c r="D25" s="25"/>
      <c r="E25" s="1"/>
      <c r="F25" s="1"/>
      <c r="G25" s="1"/>
      <c r="H25" s="1"/>
      <c r="I25" s="53"/>
      <c r="J2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5" s="4">
        <f>tblHorasNov[Horas Trabalhadas (1º Período)]+tblHorasNov[Horas Trabalhadas (2º Período)]</f>
        <v>0</v>
      </c>
      <c r="M2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Jornada])+O24</f>
        <v>0</v>
      </c>
      <c r="P25" s="14" t="str">
        <f>IF(tblHorasNov[Horas Trabalhadas Além Jornada]&lt;0,IF(OR(tblHorasNov[Evento 
(1º Período)]="",tblHorasNov[Evento 
(2º Período)]=""),tblHorasNov[Horas Trabalhadas Além Jornada],""),"")</f>
        <v/>
      </c>
      <c r="Q25" s="14" t="str">
        <f>IF(tblHorasNov[Jornada Diária]&lt;&gt;"",IF((N(tblHorasNov[Jornada Diária])-ABS(N(tblHorasNov[Horas Trabalhadas Além Jornada])))=0,1,""),"")</f>
        <v/>
      </c>
      <c r="R2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TEXT(tblHorasNov[Data],"ddd")</f>
        <v/>
      </c>
      <c r="D26" s="25"/>
      <c r="E26" s="1"/>
      <c r="F26" s="1"/>
      <c r="G26" s="1"/>
      <c r="H26" s="1"/>
      <c r="I26" s="53"/>
      <c r="J2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6" s="4">
        <f>tblHorasNov[Horas Trabalhadas (1º Período)]+tblHorasNov[Horas Trabalhadas (2º Período)]</f>
        <v>0</v>
      </c>
      <c r="M2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Jornada])+O25</f>
        <v>0</v>
      </c>
      <c r="P26" s="14" t="str">
        <f>IF(tblHorasNov[Horas Trabalhadas Além Jornada]&lt;0,IF(OR(tblHorasNov[Evento 
(1º Período)]="",tblHorasNov[Evento 
(2º Período)]=""),tblHorasNov[Horas Trabalhadas Além Jornada],""),"")</f>
        <v/>
      </c>
      <c r="Q26" s="14" t="str">
        <f>IF(tblHorasNov[Jornada Diária]&lt;&gt;"",IF((N(tblHorasNov[Jornada Diária])-ABS(N(tblHorasNov[Horas Trabalhadas Além Jornada])))=0,1,""),"")</f>
        <v/>
      </c>
      <c r="R2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TEXT(tblHorasNov[Data],"ddd")</f>
        <v/>
      </c>
      <c r="D27" s="25"/>
      <c r="E27" s="1"/>
      <c r="F27" s="1"/>
      <c r="G27" s="1"/>
      <c r="H27" s="1"/>
      <c r="I27" s="53"/>
      <c r="J2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7" s="4">
        <f>tblHorasNov[Horas Trabalhadas (1º Período)]+tblHorasNov[Horas Trabalhadas (2º Período)]</f>
        <v>0</v>
      </c>
      <c r="M2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Jornada])+O26</f>
        <v>0</v>
      </c>
      <c r="P27" s="14" t="str">
        <f>IF(tblHorasNov[Horas Trabalhadas Além Jornada]&lt;0,IF(OR(tblHorasNov[Evento 
(1º Período)]="",tblHorasNov[Evento 
(2º Período)]=""),tblHorasNov[Horas Trabalhadas Além Jornada],""),"")</f>
        <v/>
      </c>
      <c r="Q27" s="14" t="str">
        <f>IF(tblHorasNov[Jornada Diária]&lt;&gt;"",IF((N(tblHorasNov[Jornada Diária])-ABS(N(tblHorasNov[Horas Trabalhadas Além Jornada])))=0,1,""),"")</f>
        <v/>
      </c>
      <c r="R2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TEXT(tblHorasNov[Data],"ddd")</f>
        <v/>
      </c>
      <c r="D28" s="25"/>
      <c r="E28" s="1"/>
      <c r="F28" s="1"/>
      <c r="G28" s="1"/>
      <c r="H28" s="1"/>
      <c r="I28" s="53"/>
      <c r="J2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8" s="4">
        <f>tblHorasNov[Horas Trabalhadas (1º Período)]+tblHorasNov[Horas Trabalhadas (2º Período)]</f>
        <v>0</v>
      </c>
      <c r="M2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Jornada])+O27</f>
        <v>0</v>
      </c>
      <c r="P28" s="14" t="str">
        <f>IF(tblHorasNov[Horas Trabalhadas Além Jornada]&lt;0,IF(OR(tblHorasNov[Evento 
(1º Período)]="",tblHorasNov[Evento 
(2º Período)]=""),tblHorasNov[Horas Trabalhadas Além Jornada],""),"")</f>
        <v/>
      </c>
      <c r="Q28" s="14" t="str">
        <f>IF(tblHorasNov[Jornada Diária]&lt;&gt;"",IF((N(tblHorasNov[Jornada Diária])-ABS(N(tblHorasNov[Horas Trabalhadas Além Jornada])))=0,1,""),"")</f>
        <v/>
      </c>
      <c r="R2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TEXT(tblHorasNov[Data],"ddd")</f>
        <v/>
      </c>
      <c r="D29" s="25"/>
      <c r="E29" s="1"/>
      <c r="F29" s="1"/>
      <c r="G29" s="1"/>
      <c r="H29" s="1"/>
      <c r="I29" s="53"/>
      <c r="J2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9" s="4">
        <f>tblHorasNov[Horas Trabalhadas (1º Período)]+tblHorasNov[Horas Trabalhadas (2º Período)]</f>
        <v>0</v>
      </c>
      <c r="M2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2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2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Jornada])+O28</f>
        <v>0</v>
      </c>
      <c r="P29" s="14" t="str">
        <f>IF(tblHorasNov[Horas Trabalhadas Além Jornada]&lt;0,IF(OR(tblHorasNov[Evento 
(1º Período)]="",tblHorasNov[Evento 
(2º Período)]=""),tblHorasNov[Horas Trabalhadas Além Jornada],""),"")</f>
        <v/>
      </c>
      <c r="Q29" s="14" t="str">
        <f>IF(tblHorasNov[Jornada Diária]&lt;&gt;"",IF((N(tblHorasNov[Jornada Diária])-ABS(N(tblHorasNov[Horas Trabalhadas Além Jornada])))=0,1,""),"")</f>
        <v/>
      </c>
      <c r="R2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TEXT(tblHorasNov[Data],"ddd")</f>
        <v/>
      </c>
      <c r="D30" s="25"/>
      <c r="E30" s="1"/>
      <c r="F30" s="1"/>
      <c r="G30" s="1"/>
      <c r="H30" s="1"/>
      <c r="I30" s="53"/>
      <c r="J3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0" s="4">
        <f>tblHorasNov[Horas Trabalhadas (1º Período)]+tblHorasNov[Horas Trabalhadas (2º Período)]</f>
        <v>0</v>
      </c>
      <c r="M3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Jornada])+O29</f>
        <v>0</v>
      </c>
      <c r="P30" s="14" t="str">
        <f>IF(tblHorasNov[Horas Trabalhadas Além Jornada]&lt;0,IF(OR(tblHorasNov[Evento 
(1º Período)]="",tblHorasNov[Evento 
(2º Período)]=""),tblHorasNov[Horas Trabalhadas Além Jornada],""),"")</f>
        <v/>
      </c>
      <c r="Q30" s="14" t="str">
        <f>IF(tblHorasNov[Jornada Diária]&lt;&gt;"",IF((N(tblHorasNov[Jornada Diária])-ABS(N(tblHorasNov[Horas Trabalhadas Além Jornada])))=0,1,""),"")</f>
        <v/>
      </c>
      <c r="R3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TEXT(tblHorasNov[Data],"ddd")</f>
        <v/>
      </c>
      <c r="D31" s="25"/>
      <c r="E31" s="1"/>
      <c r="F31" s="1"/>
      <c r="G31" s="1"/>
      <c r="H31" s="1"/>
      <c r="I31" s="53"/>
      <c r="J3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1" s="4">
        <f>tblHorasNov[Horas Trabalhadas (1º Período)]+tblHorasNov[Horas Trabalhadas (2º Período)]</f>
        <v>0</v>
      </c>
      <c r="M3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Jornada])+O30</f>
        <v>0</v>
      </c>
      <c r="P31" s="14" t="str">
        <f>IF(tblHorasNov[Horas Trabalhadas Além Jornada]&lt;0,IF(OR(tblHorasNov[Evento 
(1º Período)]="",tblHorasNov[Evento 
(2º Período)]=""),tblHorasNov[Horas Trabalhadas Além Jornada],""),"")</f>
        <v/>
      </c>
      <c r="Q31" s="14" t="str">
        <f>IF(tblHorasNov[Jornada Diária]&lt;&gt;"",IF((N(tblHorasNov[Jornada Diária])-ABS(N(tblHorasNov[Horas Trabalhadas Além Jornada])))=0,1,""),"")</f>
        <v/>
      </c>
      <c r="R3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TEXT(tblHorasNov[Data],"ddd")</f>
        <v/>
      </c>
      <c r="D32" s="25"/>
      <c r="E32" s="1"/>
      <c r="F32" s="1"/>
      <c r="G32" s="1"/>
      <c r="H32" s="1"/>
      <c r="I32" s="53"/>
      <c r="J3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2" s="4">
        <f>tblHorasNov[Horas Trabalhadas (1º Período)]+tblHorasNov[Horas Trabalhadas (2º Período)]</f>
        <v>0</v>
      </c>
      <c r="M3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Jornada])+O31</f>
        <v>0</v>
      </c>
      <c r="P32" s="14" t="str">
        <f>IF(tblHorasNov[Horas Trabalhadas Além Jornada]&lt;0,IF(OR(tblHorasNov[Evento 
(1º Período)]="",tblHorasNov[Evento 
(2º Período)]=""),tblHorasNov[Horas Trabalhadas Além Jornada],""),"")</f>
        <v/>
      </c>
      <c r="Q32" s="14" t="str">
        <f>IF(tblHorasNov[Jornada Diária]&lt;&gt;"",IF((N(tblHorasNov[Jornada Diária])-ABS(N(tblHorasNov[Horas Trabalhadas Além Jornada])))=0,1,""),"")</f>
        <v/>
      </c>
      <c r="R3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TEXT(tblHorasNov[Data],"ddd")</f>
        <v/>
      </c>
      <c r="D33" s="25"/>
      <c r="E33" s="1"/>
      <c r="F33" s="1"/>
      <c r="G33" s="1"/>
      <c r="H33" s="1"/>
      <c r="I33" s="53"/>
      <c r="J3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3" s="4">
        <f>tblHorasNov[Horas Trabalhadas (1º Período)]+tblHorasNov[Horas Trabalhadas (2º Período)]</f>
        <v>0</v>
      </c>
      <c r="M3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Jornada])+O32</f>
        <v>0</v>
      </c>
      <c r="P33" s="14" t="str">
        <f>IF(tblHorasNov[Horas Trabalhadas Além Jornada]&lt;0,IF(OR(tblHorasNov[Evento 
(1º Período)]="",tblHorasNov[Evento 
(2º Período)]=""),tblHorasNov[Horas Trabalhadas Além Jornada],""),"")</f>
        <v/>
      </c>
      <c r="Q33" s="14" t="str">
        <f>IF(tblHorasNov[Jornada Diária]&lt;&gt;"",IF((N(tblHorasNov[Jornada Diária])-ABS(N(tblHorasNov[Horas Trabalhadas Além Jornada])))=0,1,""),"")</f>
        <v/>
      </c>
      <c r="R3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TEXT(tblHorasNov[Data],"ddd")</f>
        <v/>
      </c>
      <c r="D34" s="25"/>
      <c r="E34" s="1"/>
      <c r="F34" s="1"/>
      <c r="G34" s="1"/>
      <c r="H34" s="1"/>
      <c r="I34" s="53"/>
      <c r="J3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4" s="4">
        <f>tblHorasNov[Horas Trabalhadas (1º Período)]+tblHorasNov[Horas Trabalhadas (2º Período)]</f>
        <v>0</v>
      </c>
      <c r="M3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Jornada])+O33</f>
        <v>0</v>
      </c>
      <c r="P34" s="14" t="str">
        <f>IF(tblHorasNov[Horas Trabalhadas Além Jornada]&lt;0,IF(OR(tblHorasNov[Evento 
(1º Período)]="",tblHorasNov[Evento 
(2º Período)]=""),tblHorasNov[Horas Trabalhadas Além Jornada],""),"")</f>
        <v/>
      </c>
      <c r="Q34" s="14" t="str">
        <f>IF(tblHorasNov[Jornada Diária]&lt;&gt;"",IF((N(tblHorasNov[Jornada Diária])-ABS(N(tblHorasNov[Horas Trabalhadas Além Jornada])))=0,1,""),"")</f>
        <v/>
      </c>
      <c r="R3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TEXT(tblHorasNov[Data],"ddd")</f>
        <v/>
      </c>
      <c r="D35" s="25"/>
      <c r="E35" s="1"/>
      <c r="F35" s="1"/>
      <c r="G35" s="1"/>
      <c r="H35" s="1"/>
      <c r="I35" s="53"/>
      <c r="J3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5" s="4">
        <f>tblHorasNov[Horas Trabalhadas (1º Período)]+tblHorasNov[Horas Trabalhadas (2º Período)]</f>
        <v>0</v>
      </c>
      <c r="M3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Jornada])+O34</f>
        <v>0</v>
      </c>
      <c r="P35" s="14" t="str">
        <f>IF(tblHorasNov[Horas Trabalhadas Além Jornada]&lt;0,IF(OR(tblHorasNov[Evento 
(1º Período)]="",tblHorasNov[Evento 
(2º Período)]=""),tblHorasNov[Horas Trabalhadas Além Jornada],""),"")</f>
        <v/>
      </c>
      <c r="Q35" s="14" t="str">
        <f>IF(tblHorasNov[Jornada Diária]&lt;&gt;"",IF((N(tblHorasNov[Jornada Diária])-ABS(N(tblHorasNov[Horas Trabalhadas Além Jornada])))=0,1,""),"")</f>
        <v/>
      </c>
      <c r="R3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TEXT(tblHorasNov[Data],"ddd")</f>
        <v/>
      </c>
      <c r="D36" s="25"/>
      <c r="E36" s="1"/>
      <c r="F36" s="1"/>
      <c r="G36" s="1"/>
      <c r="H36" s="1"/>
      <c r="I36" s="53"/>
      <c r="J3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6" s="4">
        <f>tblHorasNov[Horas Trabalhadas (1º Período)]+tblHorasNov[Horas Trabalhadas (2º Período)]</f>
        <v>0</v>
      </c>
      <c r="M3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Jornada])+O35</f>
        <v>0</v>
      </c>
      <c r="P36" s="14" t="str">
        <f>IF(tblHorasNov[Horas Trabalhadas Além Jornada]&lt;0,IF(OR(tblHorasNov[Evento 
(1º Período)]="",tblHorasNov[Evento 
(2º Período)]=""),tblHorasNov[Horas Trabalhadas Além Jornada],""),"")</f>
        <v/>
      </c>
      <c r="Q36" s="14" t="str">
        <f>IF(tblHorasNov[Jornada Diária]&lt;&gt;"",IF((N(tblHorasNov[Jornada Diária])-ABS(N(tblHorasNov[Horas Trabalhadas Além Jornada])))=0,1,""),"")</f>
        <v/>
      </c>
      <c r="R3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TEXT(tblHorasNov[Data],"ddd")</f>
        <v/>
      </c>
      <c r="D37" s="25"/>
      <c r="E37" s="1"/>
      <c r="F37" s="1"/>
      <c r="G37" s="1"/>
      <c r="H37" s="1"/>
      <c r="I37" s="53"/>
      <c r="J3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7" s="4">
        <f>tblHorasNov[Horas Trabalhadas (1º Período)]+tblHorasNov[Horas Trabalhadas (2º Período)]</f>
        <v>0</v>
      </c>
      <c r="M3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Jornada])+O36</f>
        <v>0</v>
      </c>
      <c r="P37" s="14" t="str">
        <f>IF(tblHorasNov[Horas Trabalhadas Além Jornada]&lt;0,IF(OR(tblHorasNov[Evento 
(1º Período)]="",tblHorasNov[Evento 
(2º Período)]=""),tblHorasNov[Horas Trabalhadas Além Jornada],""),"")</f>
        <v/>
      </c>
      <c r="Q37" s="14" t="str">
        <f>IF(tblHorasNov[Jornada Diária]&lt;&gt;"",IF((N(tblHorasNov[Jornada Diária])-ABS(N(tblHorasNov[Horas Trabalhadas Além Jornada])))=0,1,""),"")</f>
        <v/>
      </c>
      <c r="R3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TEXT(tblHorasNov[Data],"ddd")</f>
        <v/>
      </c>
      <c r="D38" s="25"/>
      <c r="E38" s="1"/>
      <c r="F38" s="1"/>
      <c r="G38" s="1"/>
      <c r="H38" s="1"/>
      <c r="I38" s="53"/>
      <c r="J3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8" s="4">
        <f>tblHorasNov[Horas Trabalhadas (1º Período)]+tblHorasNov[Horas Trabalhadas (2º Período)]</f>
        <v>0</v>
      </c>
      <c r="M3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Jornada])+O37</f>
        <v>0</v>
      </c>
      <c r="P38" s="14" t="str">
        <f>IF(tblHorasNov[Horas Trabalhadas Além Jornada]&lt;0,IF(OR(tblHorasNov[Evento 
(1º Período)]="",tblHorasNov[Evento 
(2º Período)]=""),tblHorasNov[Horas Trabalhadas Além Jornada],""),"")</f>
        <v/>
      </c>
      <c r="Q38" s="14" t="str">
        <f>IF(tblHorasNov[Jornada Diária]&lt;&gt;"",IF((N(tblHorasNov[Jornada Diária])-ABS(N(tblHorasNov[Horas Trabalhadas Além Jornada])))=0,1,""),"")</f>
        <v/>
      </c>
      <c r="R3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TEXT(tblHorasNov[Data],"ddd")</f>
        <v/>
      </c>
      <c r="D39" s="25"/>
      <c r="E39" s="1"/>
      <c r="F39" s="1"/>
      <c r="G39" s="1"/>
      <c r="H39" s="1"/>
      <c r="I39" s="53"/>
      <c r="J3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9" s="4">
        <f>tblHorasNov[Horas Trabalhadas (1º Período)]+tblHorasNov[Horas Trabalhadas (2º Período)]</f>
        <v>0</v>
      </c>
      <c r="M3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IF(VLOOKUP(tblHorasNov[Dia],tblDiaUtil[[Abreviatura]:[1º Período]],3,FALSE)&gt;0,VLOOKUP(tblHorasNov[Dia],tblDiaUtil[[Abreviatura]:[1º Período]],3,FALSE),JORNADA),
              ""),
         "")</f>
        <v/>
      </c>
      <c r="N3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Período]],4,FALSE)="Não",TRUE,FALSE))),-"8:00", IF(OR(
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Período]],4,FALSE)="Não",TRUE,FALSE))),-"4:00",0
)))</f>
        <v>0</v>
      </c>
      <c r="O3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Jornada])+O38</f>
        <v>0</v>
      </c>
      <c r="P39" s="14" t="str">
        <f>IF(tblHorasNov[Horas Trabalhadas Além Jornada]&lt;0,IF(OR(tblHorasNov[Evento 
(1º Período)]="",tblHorasNov[Evento 
(2º Período)]=""),tblHorasNov[Horas Trabalhadas Além Jornada],""),"")</f>
        <v/>
      </c>
      <c r="Q39" s="14" t="str">
        <f>IF(tblHorasNov[Jornada Diária]&lt;&gt;"",IF((N(tblHorasNov[Jornada Diária])-ABS(N(tblHorasNov[Horas Trabalhadas Além Jornada])))=0,1,""),"")</f>
        <v/>
      </c>
      <c r="R3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x/36B6/1Jd57pIQKfLxe7YNkBhmP+w9fSpctvLVQs3hGFQsWvahOhMvxLHG1ViBYjwRpJLn5q6Ps9txIWiuHRQ==" saltValue="QnJ2arwwDULvqli+9pzj9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DA7719FC-879A-4A30-BCEA-3DFB477926D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C3C0E80A-FD10-4C9E-B8E5-D2C1D205032D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1350E025-4995-44D1-87DF-9604A4583C0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72BC16C-F188-48B6-AAD6-D81BF6A471C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A495C21D-CFD6-415D-B35A-408E40A1A8C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EB9B90A-F4FB-4361-A257-81274FFBEABE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66A318F-E571-40D3-A88D-D84EC8CAA5D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C151BA1E-4B85-4180-8F3B-50291838AE9A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Dezem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74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Novembro!O39</f>
        <v>0</v>
      </c>
      <c r="P7" s="45">
        <f>SUM(tblHorasDez[Atrasos
(horas)])</f>
        <v>0</v>
      </c>
      <c r="Q7" s="46">
        <f>SUM(tblHorasDez[Faltas
(dias)])</f>
        <v>0</v>
      </c>
      <c r="R7" s="45">
        <f>SUM(tblHorasDez[Hora Extra Normal])</f>
        <v>0</v>
      </c>
      <c r="S7" s="45">
        <f>SUM(tblHorasDez[Hora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TEXT(tblHorasDez[Data],"ddd")</f>
        <v/>
      </c>
      <c r="D9" s="25"/>
      <c r="E9" s="1"/>
      <c r="F9" s="1"/>
      <c r="G9" s="1"/>
      <c r="H9" s="1"/>
      <c r="I9" s="53"/>
      <c r="J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9" s="4">
        <f>tblHorasDez[Horas Trabalhadas (1º Período)]+tblHorasDez[Horas Trabalhadas (2º Período)]</f>
        <v>0</v>
      </c>
      <c r="M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Jornada])+O7</f>
        <v>0</v>
      </c>
      <c r="P9" s="14" t="str">
        <f>IF(tblHorasDez[Horas Trabalhadas Além Jornada]&lt;0,IF(OR(tblHorasDez[Evento 
(1º Período)]="",tblHorasDez[Evento 
(2º Período)]=""),tblHorasDez[Horas Trabalhadas Além Jornada],""),"")</f>
        <v/>
      </c>
      <c r="Q9" s="14" t="str">
        <f>IF(tblHorasDez[Jornada Diária]&lt;&gt;"",IF((N(tblHorasDez[Jornada Diária])-ABS(N(tblHorasDez[Horas Trabalhadas Além Jornada])))=0,1,""),"")</f>
        <v/>
      </c>
      <c r="R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TEXT(tblHorasDez[Data],"ddd")</f>
        <v/>
      </c>
      <c r="D10" s="25"/>
      <c r="E10" s="1"/>
      <c r="F10" s="1"/>
      <c r="G10" s="1"/>
      <c r="H10" s="1"/>
      <c r="I10" s="53"/>
      <c r="J1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0" s="4">
        <f>tblHorasDez[Horas Trabalhadas (1º Período)]+tblHorasDez[Horas Trabalhadas (2º Período)]</f>
        <v>0</v>
      </c>
      <c r="M1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Jornada])+O9</f>
        <v>0</v>
      </c>
      <c r="P10" s="14" t="str">
        <f>IF(tblHorasDez[Horas Trabalhadas Além Jornada]&lt;0,IF(OR(tblHorasDez[Evento 
(1º Período)]="",tblHorasDez[Evento 
(2º Período)]=""),tblHorasDez[Horas Trabalhadas Além Jornada],""),"")</f>
        <v/>
      </c>
      <c r="Q10" s="14" t="str">
        <f>IF(tblHorasDez[Jornada Diária]&lt;&gt;"",IF((N(tblHorasDez[Jornada Diária])-ABS(N(tblHorasDez[Horas Trabalhadas Além Jornada])))=0,1,""),"")</f>
        <v/>
      </c>
      <c r="R1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TEXT(tblHorasDez[Data],"ddd")</f>
        <v/>
      </c>
      <c r="D11" s="25"/>
      <c r="E11" s="1"/>
      <c r="F11" s="1"/>
      <c r="G11" s="1"/>
      <c r="H11" s="1"/>
      <c r="I11" s="53"/>
      <c r="J1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1" s="4">
        <f>tblHorasDez[Horas Trabalhadas (1º Período)]+tblHorasDez[Horas Trabalhadas (2º Período)]</f>
        <v>0</v>
      </c>
      <c r="M1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Jornada])+O10</f>
        <v>0</v>
      </c>
      <c r="P11" s="14" t="str">
        <f>IF(tblHorasDez[Horas Trabalhadas Além Jornada]&lt;0,IF(OR(tblHorasDez[Evento 
(1º Período)]="",tblHorasDez[Evento 
(2º Período)]=""),tblHorasDez[Horas Trabalhadas Além Jornada],""),"")</f>
        <v/>
      </c>
      <c r="Q11" s="14" t="str">
        <f>IF(tblHorasDez[Jornada Diária]&lt;&gt;"",IF((N(tblHorasDez[Jornada Diária])-ABS(N(tblHorasDez[Horas Trabalhadas Além Jornada])))=0,1,""),"")</f>
        <v/>
      </c>
      <c r="R1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TEXT(tblHorasDez[Data],"ddd")</f>
        <v/>
      </c>
      <c r="D12" s="25"/>
      <c r="E12" s="1"/>
      <c r="F12" s="1"/>
      <c r="G12" s="1"/>
      <c r="H12" s="1"/>
      <c r="I12" s="53"/>
      <c r="J1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2" s="4">
        <f>tblHorasDez[Horas Trabalhadas (1º Período)]+tblHorasDez[Horas Trabalhadas (2º Período)]</f>
        <v>0</v>
      </c>
      <c r="M1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Jornada])+O11</f>
        <v>0</v>
      </c>
      <c r="P12" s="14" t="str">
        <f>IF(tblHorasDez[Horas Trabalhadas Além Jornada]&lt;0,IF(OR(tblHorasDez[Evento 
(1º Período)]="",tblHorasDez[Evento 
(2º Período)]=""),tblHorasDez[Horas Trabalhadas Além Jornada],""),"")</f>
        <v/>
      </c>
      <c r="Q12" s="14" t="str">
        <f>IF(tblHorasDez[Jornada Diária]&lt;&gt;"",IF((N(tblHorasDez[Jornada Diária])-ABS(N(tblHorasDez[Horas Trabalhadas Além Jornada])))=0,1,""),"")</f>
        <v/>
      </c>
      <c r="R1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TEXT(tblHorasDez[Data],"ddd")</f>
        <v/>
      </c>
      <c r="D13" s="25"/>
      <c r="E13" s="1"/>
      <c r="F13" s="1"/>
      <c r="G13" s="1"/>
      <c r="H13" s="1"/>
      <c r="I13" s="53"/>
      <c r="J1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3" s="4">
        <f>tblHorasDez[Horas Trabalhadas (1º Período)]+tblHorasDez[Horas Trabalhadas (2º Período)]</f>
        <v>0</v>
      </c>
      <c r="M1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Jornada])+O12</f>
        <v>0</v>
      </c>
      <c r="P13" s="14" t="str">
        <f>IF(tblHorasDez[Horas Trabalhadas Além Jornada]&lt;0,IF(OR(tblHorasDez[Evento 
(1º Período)]="",tblHorasDez[Evento 
(2º Período)]=""),tblHorasDez[Horas Trabalhadas Além Jornada],""),"")</f>
        <v/>
      </c>
      <c r="Q13" s="14" t="str">
        <f>IF(tblHorasDez[Jornada Diária]&lt;&gt;"",IF((N(tblHorasDez[Jornada Diária])-ABS(N(tblHorasDez[Horas Trabalhadas Além Jornada])))=0,1,""),"")</f>
        <v/>
      </c>
      <c r="R1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TEXT(tblHorasDez[Data],"ddd")</f>
        <v/>
      </c>
      <c r="D14" s="25"/>
      <c r="E14" s="1"/>
      <c r="F14" s="1"/>
      <c r="G14" s="1"/>
      <c r="H14" s="1"/>
      <c r="I14" s="53"/>
      <c r="J1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4" s="4">
        <f>tblHorasDez[Horas Trabalhadas (1º Período)]+tblHorasDez[Horas Trabalhadas (2º Período)]</f>
        <v>0</v>
      </c>
      <c r="M1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Jornada])+O13</f>
        <v>0</v>
      </c>
      <c r="P14" s="14" t="str">
        <f>IF(tblHorasDez[Horas Trabalhadas Além Jornada]&lt;0,IF(OR(tblHorasDez[Evento 
(1º Período)]="",tblHorasDez[Evento 
(2º Período)]=""),tblHorasDez[Horas Trabalhadas Além Jornada],""),"")</f>
        <v/>
      </c>
      <c r="Q14" s="14" t="str">
        <f>IF(tblHorasDez[Jornada Diária]&lt;&gt;"",IF((N(tblHorasDez[Jornada Diária])-ABS(N(tblHorasDez[Horas Trabalhadas Além Jornada])))=0,1,""),"")</f>
        <v/>
      </c>
      <c r="R1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TEXT(tblHorasDez[Data],"ddd")</f>
        <v/>
      </c>
      <c r="D15" s="25"/>
      <c r="E15" s="1"/>
      <c r="F15" s="1"/>
      <c r="G15" s="1"/>
      <c r="H15" s="1"/>
      <c r="I15" s="53"/>
      <c r="J1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5" s="4">
        <f>tblHorasDez[Horas Trabalhadas (1º Período)]+tblHorasDez[Horas Trabalhadas (2º Período)]</f>
        <v>0</v>
      </c>
      <c r="M1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Jornada])+O14</f>
        <v>0</v>
      </c>
      <c r="P15" s="14" t="str">
        <f>IF(tblHorasDez[Horas Trabalhadas Além Jornada]&lt;0,IF(OR(tblHorasDez[Evento 
(1º Período)]="",tblHorasDez[Evento 
(2º Período)]=""),tblHorasDez[Horas Trabalhadas Além Jornada],""),"")</f>
        <v/>
      </c>
      <c r="Q15" s="14" t="str">
        <f>IF(tblHorasDez[Jornada Diária]&lt;&gt;"",IF((N(tblHorasDez[Jornada Diária])-ABS(N(tblHorasDez[Horas Trabalhadas Além Jornada])))=0,1,""),"")</f>
        <v/>
      </c>
      <c r="R1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TEXT(tblHorasDez[Data],"ddd")</f>
        <v/>
      </c>
      <c r="D16" s="25"/>
      <c r="E16" s="1"/>
      <c r="F16" s="1"/>
      <c r="G16" s="1"/>
      <c r="H16" s="1"/>
      <c r="I16" s="53"/>
      <c r="J1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6" s="4">
        <f>tblHorasDez[Horas Trabalhadas (1º Período)]+tblHorasDez[Horas Trabalhadas (2º Período)]</f>
        <v>0</v>
      </c>
      <c r="M1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Jornada])+O15</f>
        <v>0</v>
      </c>
      <c r="P16" s="14" t="str">
        <f>IF(tblHorasDez[Horas Trabalhadas Além Jornada]&lt;0,IF(OR(tblHorasDez[Evento 
(1º Período)]="",tblHorasDez[Evento 
(2º Período)]=""),tblHorasDez[Horas Trabalhadas Além Jornada],""),"")</f>
        <v/>
      </c>
      <c r="Q16" s="14" t="str">
        <f>IF(tblHorasDez[Jornada Diária]&lt;&gt;"",IF((N(tblHorasDez[Jornada Diária])-ABS(N(tblHorasDez[Horas Trabalhadas Além Jornada])))=0,1,""),"")</f>
        <v/>
      </c>
      <c r="R1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TEXT(tblHorasDez[Data],"ddd")</f>
        <v/>
      </c>
      <c r="D17" s="25"/>
      <c r="E17" s="1"/>
      <c r="F17" s="1"/>
      <c r="G17" s="1"/>
      <c r="H17" s="1"/>
      <c r="I17" s="53"/>
      <c r="J1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7" s="4">
        <f>tblHorasDez[Horas Trabalhadas (1º Período)]+tblHorasDez[Horas Trabalhadas (2º Período)]</f>
        <v>0</v>
      </c>
      <c r="M1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Jornada])+O16</f>
        <v>0</v>
      </c>
      <c r="P17" s="14" t="str">
        <f>IF(tblHorasDez[Horas Trabalhadas Além Jornada]&lt;0,IF(OR(tblHorasDez[Evento 
(1º Período)]="",tblHorasDez[Evento 
(2º Período)]=""),tblHorasDez[Horas Trabalhadas Além Jornada],""),"")</f>
        <v/>
      </c>
      <c r="Q17" s="14" t="str">
        <f>IF(tblHorasDez[Jornada Diária]&lt;&gt;"",IF((N(tblHorasDez[Jornada Diária])-ABS(N(tblHorasDez[Horas Trabalhadas Além Jornada])))=0,1,""),"")</f>
        <v/>
      </c>
      <c r="R1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TEXT(tblHorasDez[Data],"ddd")</f>
        <v/>
      </c>
      <c r="D18" s="25"/>
      <c r="E18" s="1"/>
      <c r="F18" s="1"/>
      <c r="G18" s="1"/>
      <c r="H18" s="1"/>
      <c r="I18" s="53"/>
      <c r="J1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8" s="4">
        <f>tblHorasDez[Horas Trabalhadas (1º Período)]+tblHorasDez[Horas Trabalhadas (2º Período)]</f>
        <v>0</v>
      </c>
      <c r="M1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Jornada])+O17</f>
        <v>0</v>
      </c>
      <c r="P18" s="14" t="str">
        <f>IF(tblHorasDez[Horas Trabalhadas Além Jornada]&lt;0,IF(OR(tblHorasDez[Evento 
(1º Período)]="",tblHorasDez[Evento 
(2º Período)]=""),tblHorasDez[Horas Trabalhadas Além Jornada],""),"")</f>
        <v/>
      </c>
      <c r="Q18" s="14" t="str">
        <f>IF(tblHorasDez[Jornada Diária]&lt;&gt;"",IF((N(tblHorasDez[Jornada Diária])-ABS(N(tblHorasDez[Horas Trabalhadas Além Jornada])))=0,1,""),"")</f>
        <v/>
      </c>
      <c r="R1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TEXT(tblHorasDez[Data],"ddd")</f>
        <v/>
      </c>
      <c r="D19" s="25"/>
      <c r="E19" s="1"/>
      <c r="F19" s="1"/>
      <c r="G19" s="1"/>
      <c r="H19" s="1"/>
      <c r="I19" s="53"/>
      <c r="J1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9" s="4">
        <f>tblHorasDez[Horas Trabalhadas (1º Período)]+tblHorasDez[Horas Trabalhadas (2º Período)]</f>
        <v>0</v>
      </c>
      <c r="M1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1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1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Jornada])+O18</f>
        <v>0</v>
      </c>
      <c r="P19" s="14" t="str">
        <f>IF(tblHorasDez[Horas Trabalhadas Além Jornada]&lt;0,IF(OR(tblHorasDez[Evento 
(1º Período)]="",tblHorasDez[Evento 
(2º Período)]=""),tblHorasDez[Horas Trabalhadas Além Jornada],""),"")</f>
        <v/>
      </c>
      <c r="Q19" s="14" t="str">
        <f>IF(tblHorasDez[Jornada Diária]&lt;&gt;"",IF((N(tblHorasDez[Jornada Diária])-ABS(N(tblHorasDez[Horas Trabalhadas Além Jornada])))=0,1,""),"")</f>
        <v/>
      </c>
      <c r="R1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TEXT(tblHorasDez[Data],"ddd")</f>
        <v/>
      </c>
      <c r="D20" s="25"/>
      <c r="E20" s="1"/>
      <c r="F20" s="1"/>
      <c r="G20" s="1"/>
      <c r="H20" s="1"/>
      <c r="I20" s="53"/>
      <c r="J2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0" s="4">
        <f>tblHorasDez[Horas Trabalhadas (1º Período)]+tblHorasDez[Horas Trabalhadas (2º Período)]</f>
        <v>0</v>
      </c>
      <c r="M2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Jornada])+O19</f>
        <v>0</v>
      </c>
      <c r="P20" s="14" t="str">
        <f>IF(tblHorasDez[Horas Trabalhadas Além Jornada]&lt;0,IF(OR(tblHorasDez[Evento 
(1º Período)]="",tblHorasDez[Evento 
(2º Período)]=""),tblHorasDez[Horas Trabalhadas Além Jornada],""),"")</f>
        <v/>
      </c>
      <c r="Q20" s="14" t="str">
        <f>IF(tblHorasDez[Jornada Diária]&lt;&gt;"",IF((N(tblHorasDez[Jornada Diária])-ABS(N(tblHorasDez[Horas Trabalhadas Além Jornada])))=0,1,""),"")</f>
        <v/>
      </c>
      <c r="R2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TEXT(tblHorasDez[Data],"ddd")</f>
        <v/>
      </c>
      <c r="D21" s="25"/>
      <c r="E21" s="1"/>
      <c r="F21" s="1"/>
      <c r="G21" s="1"/>
      <c r="H21" s="1"/>
      <c r="I21" s="53"/>
      <c r="J2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1" s="4">
        <f>tblHorasDez[Horas Trabalhadas (1º Período)]+tblHorasDez[Horas Trabalhadas (2º Período)]</f>
        <v>0</v>
      </c>
      <c r="M2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Jornada])+O20</f>
        <v>0</v>
      </c>
      <c r="P21" s="14" t="str">
        <f>IF(tblHorasDez[Horas Trabalhadas Além Jornada]&lt;0,IF(OR(tblHorasDez[Evento 
(1º Período)]="",tblHorasDez[Evento 
(2º Período)]=""),tblHorasDez[Horas Trabalhadas Além Jornada],""),"")</f>
        <v/>
      </c>
      <c r="Q21" s="14" t="str">
        <f>IF(tblHorasDez[Jornada Diária]&lt;&gt;"",IF((N(tblHorasDez[Jornada Diária])-ABS(N(tblHorasDez[Horas Trabalhadas Além Jornada])))=0,1,""),"")</f>
        <v/>
      </c>
      <c r="R2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TEXT(tblHorasDez[Data],"ddd")</f>
        <v/>
      </c>
      <c r="D22" s="25"/>
      <c r="E22" s="1"/>
      <c r="F22" s="1"/>
      <c r="G22" s="1"/>
      <c r="H22" s="1"/>
      <c r="I22" s="53"/>
      <c r="J2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2" s="4">
        <f>tblHorasDez[Horas Trabalhadas (1º Período)]+tblHorasDez[Horas Trabalhadas (2º Período)]</f>
        <v>0</v>
      </c>
      <c r="M2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Jornada])+O21</f>
        <v>0</v>
      </c>
      <c r="P22" s="14" t="str">
        <f>IF(tblHorasDez[Horas Trabalhadas Além Jornada]&lt;0,IF(OR(tblHorasDez[Evento 
(1º Período)]="",tblHorasDez[Evento 
(2º Período)]=""),tblHorasDez[Horas Trabalhadas Além Jornada],""),"")</f>
        <v/>
      </c>
      <c r="Q22" s="14" t="str">
        <f>IF(tblHorasDez[Jornada Diária]&lt;&gt;"",IF((N(tblHorasDez[Jornada Diária])-ABS(N(tblHorasDez[Horas Trabalhadas Além Jornada])))=0,1,""),"")</f>
        <v/>
      </c>
      <c r="R2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TEXT(tblHorasDez[Data],"ddd")</f>
        <v/>
      </c>
      <c r="D23" s="25"/>
      <c r="E23" s="1"/>
      <c r="F23" s="1"/>
      <c r="G23" s="1"/>
      <c r="H23" s="1"/>
      <c r="I23" s="53"/>
      <c r="J2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3" s="4">
        <f>tblHorasDez[Horas Trabalhadas (1º Período)]+tblHorasDez[Horas Trabalhadas (2º Período)]</f>
        <v>0</v>
      </c>
      <c r="M2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Jornada])+O22</f>
        <v>0</v>
      </c>
      <c r="P23" s="14" t="str">
        <f>IF(tblHorasDez[Horas Trabalhadas Além Jornada]&lt;0,IF(OR(tblHorasDez[Evento 
(1º Período)]="",tblHorasDez[Evento 
(2º Período)]=""),tblHorasDez[Horas Trabalhadas Além Jornada],""),"")</f>
        <v/>
      </c>
      <c r="Q23" s="14" t="str">
        <f>IF(tblHorasDez[Jornada Diária]&lt;&gt;"",IF((N(tblHorasDez[Jornada Diária])-ABS(N(tblHorasDez[Horas Trabalhadas Além Jornada])))=0,1,""),"")</f>
        <v/>
      </c>
      <c r="R2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TEXT(tblHorasDez[Data],"ddd")</f>
        <v/>
      </c>
      <c r="D24" s="25"/>
      <c r="E24" s="1"/>
      <c r="F24" s="1"/>
      <c r="G24" s="1"/>
      <c r="H24" s="1"/>
      <c r="I24" s="53"/>
      <c r="J2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4" s="4">
        <f>tblHorasDez[Horas Trabalhadas (1º Período)]+tblHorasDez[Horas Trabalhadas (2º Período)]</f>
        <v>0</v>
      </c>
      <c r="M2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Jornada])+O23</f>
        <v>0</v>
      </c>
      <c r="P24" s="14" t="str">
        <f>IF(tblHorasDez[Horas Trabalhadas Além Jornada]&lt;0,IF(OR(tblHorasDez[Evento 
(1º Período)]="",tblHorasDez[Evento 
(2º Período)]=""),tblHorasDez[Horas Trabalhadas Além Jornada],""),"")</f>
        <v/>
      </c>
      <c r="Q24" s="14" t="str">
        <f>IF(tblHorasDez[Jornada Diária]&lt;&gt;"",IF((N(tblHorasDez[Jornada Diária])-ABS(N(tblHorasDez[Horas Trabalhadas Além Jornada])))=0,1,""),"")</f>
        <v/>
      </c>
      <c r="R2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TEXT(tblHorasDez[Data],"ddd")</f>
        <v/>
      </c>
      <c r="D25" s="25"/>
      <c r="E25" s="1"/>
      <c r="F25" s="1"/>
      <c r="G25" s="1"/>
      <c r="H25" s="1"/>
      <c r="I25" s="53"/>
      <c r="J2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5" s="4">
        <f>tblHorasDez[Horas Trabalhadas (1º Período)]+tblHorasDez[Horas Trabalhadas (2º Período)]</f>
        <v>0</v>
      </c>
      <c r="M2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Jornada])+O24</f>
        <v>0</v>
      </c>
      <c r="P25" s="14" t="str">
        <f>IF(tblHorasDez[Horas Trabalhadas Além Jornada]&lt;0,IF(OR(tblHorasDez[Evento 
(1º Período)]="",tblHorasDez[Evento 
(2º Período)]=""),tblHorasDez[Horas Trabalhadas Além Jornada],""),"")</f>
        <v/>
      </c>
      <c r="Q25" s="14" t="str">
        <f>IF(tblHorasDez[Jornada Diária]&lt;&gt;"",IF((N(tblHorasDez[Jornada Diária])-ABS(N(tblHorasDez[Horas Trabalhadas Além Jornada])))=0,1,""),"")</f>
        <v/>
      </c>
      <c r="R2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TEXT(tblHorasDez[Data],"ddd")</f>
        <v/>
      </c>
      <c r="D26" s="25"/>
      <c r="E26" s="1"/>
      <c r="F26" s="1"/>
      <c r="G26" s="1"/>
      <c r="H26" s="1"/>
      <c r="I26" s="53"/>
      <c r="J2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6" s="4">
        <f>tblHorasDez[Horas Trabalhadas (1º Período)]+tblHorasDez[Horas Trabalhadas (2º Período)]</f>
        <v>0</v>
      </c>
      <c r="M2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Jornada])+O25</f>
        <v>0</v>
      </c>
      <c r="P26" s="14" t="str">
        <f>IF(tblHorasDez[Horas Trabalhadas Além Jornada]&lt;0,IF(OR(tblHorasDez[Evento 
(1º Período)]="",tblHorasDez[Evento 
(2º Período)]=""),tblHorasDez[Horas Trabalhadas Além Jornada],""),"")</f>
        <v/>
      </c>
      <c r="Q26" s="14" t="str">
        <f>IF(tblHorasDez[Jornada Diária]&lt;&gt;"",IF((N(tblHorasDez[Jornada Diária])-ABS(N(tblHorasDez[Horas Trabalhadas Além Jornada])))=0,1,""),"")</f>
        <v/>
      </c>
      <c r="R2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TEXT(tblHorasDez[Data],"ddd")</f>
        <v/>
      </c>
      <c r="D27" s="25"/>
      <c r="E27" s="1"/>
      <c r="F27" s="1"/>
      <c r="G27" s="1"/>
      <c r="H27" s="1"/>
      <c r="I27" s="53"/>
      <c r="J2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7" s="4">
        <f>tblHorasDez[Horas Trabalhadas (1º Período)]+tblHorasDez[Horas Trabalhadas (2º Período)]</f>
        <v>0</v>
      </c>
      <c r="M2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Jornada])+O26</f>
        <v>0</v>
      </c>
      <c r="P27" s="14" t="str">
        <f>IF(tblHorasDez[Horas Trabalhadas Além Jornada]&lt;0,IF(OR(tblHorasDez[Evento 
(1º Período)]="",tblHorasDez[Evento 
(2º Período)]=""),tblHorasDez[Horas Trabalhadas Além Jornada],""),"")</f>
        <v/>
      </c>
      <c r="Q27" s="14" t="str">
        <f>IF(tblHorasDez[Jornada Diária]&lt;&gt;"",IF((N(tblHorasDez[Jornada Diária])-ABS(N(tblHorasDez[Horas Trabalhadas Além Jornada])))=0,1,""),"")</f>
        <v/>
      </c>
      <c r="R2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TEXT(tblHorasDez[Data],"ddd")</f>
        <v/>
      </c>
      <c r="D28" s="25"/>
      <c r="E28" s="1"/>
      <c r="F28" s="1"/>
      <c r="G28" s="1"/>
      <c r="H28" s="1"/>
      <c r="I28" s="53"/>
      <c r="J2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8" s="4">
        <f>tblHorasDez[Horas Trabalhadas (1º Período)]+tblHorasDez[Horas Trabalhadas (2º Período)]</f>
        <v>0</v>
      </c>
      <c r="M2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Jornada])+O27</f>
        <v>0</v>
      </c>
      <c r="P28" s="14" t="str">
        <f>IF(tblHorasDez[Horas Trabalhadas Além Jornada]&lt;0,IF(OR(tblHorasDez[Evento 
(1º Período)]="",tblHorasDez[Evento 
(2º Período)]=""),tblHorasDez[Horas Trabalhadas Além Jornada],""),"")</f>
        <v/>
      </c>
      <c r="Q28" s="14" t="str">
        <f>IF(tblHorasDez[Jornada Diária]&lt;&gt;"",IF((N(tblHorasDez[Jornada Diária])-ABS(N(tblHorasDez[Horas Trabalhadas Além Jornada])))=0,1,""),"")</f>
        <v/>
      </c>
      <c r="R2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TEXT(tblHorasDez[Data],"ddd")</f>
        <v/>
      </c>
      <c r="D29" s="25"/>
      <c r="E29" s="1"/>
      <c r="F29" s="1"/>
      <c r="G29" s="1"/>
      <c r="H29" s="1"/>
      <c r="I29" s="53"/>
      <c r="J2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9" s="4">
        <f>tblHorasDez[Horas Trabalhadas (1º Período)]+tblHorasDez[Horas Trabalhadas (2º Período)]</f>
        <v>0</v>
      </c>
      <c r="M2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2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2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Jornada])+O28</f>
        <v>0</v>
      </c>
      <c r="P29" s="14" t="str">
        <f>IF(tblHorasDez[Horas Trabalhadas Além Jornada]&lt;0,IF(OR(tblHorasDez[Evento 
(1º Período)]="",tblHorasDez[Evento 
(2º Período)]=""),tblHorasDez[Horas Trabalhadas Além Jornada],""),"")</f>
        <v/>
      </c>
      <c r="Q29" s="14" t="str">
        <f>IF(tblHorasDez[Jornada Diária]&lt;&gt;"",IF((N(tblHorasDez[Jornada Diária])-ABS(N(tblHorasDez[Horas Trabalhadas Além Jornada])))=0,1,""),"")</f>
        <v/>
      </c>
      <c r="R2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TEXT(tblHorasDez[Data],"ddd")</f>
        <v/>
      </c>
      <c r="D30" s="25"/>
      <c r="E30" s="1"/>
      <c r="F30" s="1"/>
      <c r="G30" s="1"/>
      <c r="H30" s="1"/>
      <c r="I30" s="53"/>
      <c r="J3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0" s="4">
        <f>tblHorasDez[Horas Trabalhadas (1º Período)]+tblHorasDez[Horas Trabalhadas (2º Período)]</f>
        <v>0</v>
      </c>
      <c r="M3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Jornada])+O29</f>
        <v>0</v>
      </c>
      <c r="P30" s="14" t="str">
        <f>IF(tblHorasDez[Horas Trabalhadas Além Jornada]&lt;0,IF(OR(tblHorasDez[Evento 
(1º Período)]="",tblHorasDez[Evento 
(2º Período)]=""),tblHorasDez[Horas Trabalhadas Além Jornada],""),"")</f>
        <v/>
      </c>
      <c r="Q30" s="14" t="str">
        <f>IF(tblHorasDez[Jornada Diária]&lt;&gt;"",IF((N(tblHorasDez[Jornada Diária])-ABS(N(tblHorasDez[Horas Trabalhadas Além Jornada])))=0,1,""),"")</f>
        <v/>
      </c>
      <c r="R3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TEXT(tblHorasDez[Data],"ddd")</f>
        <v/>
      </c>
      <c r="D31" s="25"/>
      <c r="E31" s="1"/>
      <c r="F31" s="1"/>
      <c r="G31" s="1"/>
      <c r="H31" s="1"/>
      <c r="I31" s="53"/>
      <c r="J3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1" s="4">
        <f>tblHorasDez[Horas Trabalhadas (1º Período)]+tblHorasDez[Horas Trabalhadas (2º Período)]</f>
        <v>0</v>
      </c>
      <c r="M3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Jornada])+O30</f>
        <v>0</v>
      </c>
      <c r="P31" s="14" t="str">
        <f>IF(tblHorasDez[Horas Trabalhadas Além Jornada]&lt;0,IF(OR(tblHorasDez[Evento 
(1º Período)]="",tblHorasDez[Evento 
(2º Período)]=""),tblHorasDez[Horas Trabalhadas Além Jornada],""),"")</f>
        <v/>
      </c>
      <c r="Q31" s="14" t="str">
        <f>IF(tblHorasDez[Jornada Diária]&lt;&gt;"",IF((N(tblHorasDez[Jornada Diária])-ABS(N(tblHorasDez[Horas Trabalhadas Além Jornada])))=0,1,""),"")</f>
        <v/>
      </c>
      <c r="R3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TEXT(tblHorasDez[Data],"ddd")</f>
        <v/>
      </c>
      <c r="D32" s="25"/>
      <c r="E32" s="1"/>
      <c r="F32" s="1"/>
      <c r="G32" s="1"/>
      <c r="H32" s="1"/>
      <c r="I32" s="53"/>
      <c r="J3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2" s="4">
        <f>tblHorasDez[Horas Trabalhadas (1º Período)]+tblHorasDez[Horas Trabalhadas (2º Período)]</f>
        <v>0</v>
      </c>
      <c r="M3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Jornada])+O31</f>
        <v>0</v>
      </c>
      <c r="P32" s="14" t="str">
        <f>IF(tblHorasDez[Horas Trabalhadas Além Jornada]&lt;0,IF(OR(tblHorasDez[Evento 
(1º Período)]="",tblHorasDez[Evento 
(2º Período)]=""),tblHorasDez[Horas Trabalhadas Além Jornada],""),"")</f>
        <v/>
      </c>
      <c r="Q32" s="14" t="str">
        <f>IF(tblHorasDez[Jornada Diária]&lt;&gt;"",IF((N(tblHorasDez[Jornada Diária])-ABS(N(tblHorasDez[Horas Trabalhadas Além Jornada])))=0,1,""),"")</f>
        <v/>
      </c>
      <c r="R3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TEXT(tblHorasDez[Data],"ddd")</f>
        <v/>
      </c>
      <c r="D33" s="25"/>
      <c r="E33" s="1"/>
      <c r="F33" s="1"/>
      <c r="G33" s="1"/>
      <c r="H33" s="1"/>
      <c r="I33" s="53"/>
      <c r="J3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3" s="4">
        <f>tblHorasDez[Horas Trabalhadas (1º Período)]+tblHorasDez[Horas Trabalhadas (2º Período)]</f>
        <v>0</v>
      </c>
      <c r="M3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Jornada])+O32</f>
        <v>0</v>
      </c>
      <c r="P33" s="14" t="str">
        <f>IF(tblHorasDez[Horas Trabalhadas Além Jornada]&lt;0,IF(OR(tblHorasDez[Evento 
(1º Período)]="",tblHorasDez[Evento 
(2º Período)]=""),tblHorasDez[Horas Trabalhadas Além Jornada],""),"")</f>
        <v/>
      </c>
      <c r="Q33" s="14" t="str">
        <f>IF(tblHorasDez[Jornada Diária]&lt;&gt;"",IF((N(tblHorasDez[Jornada Diária])-ABS(N(tblHorasDez[Horas Trabalhadas Além Jornada])))=0,1,""),"")</f>
        <v/>
      </c>
      <c r="R3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TEXT(tblHorasDez[Data],"ddd")</f>
        <v/>
      </c>
      <c r="D34" s="25"/>
      <c r="E34" s="1"/>
      <c r="F34" s="1"/>
      <c r="G34" s="1"/>
      <c r="H34" s="1"/>
      <c r="I34" s="53"/>
      <c r="J3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4" s="4">
        <f>tblHorasDez[Horas Trabalhadas (1º Período)]+tblHorasDez[Horas Trabalhadas (2º Período)]</f>
        <v>0</v>
      </c>
      <c r="M3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Jornada])+O33</f>
        <v>0</v>
      </c>
      <c r="P34" s="14" t="str">
        <f>IF(tblHorasDez[Horas Trabalhadas Além Jornada]&lt;0,IF(OR(tblHorasDez[Evento 
(1º Período)]="",tblHorasDez[Evento 
(2º Período)]=""),tblHorasDez[Horas Trabalhadas Além Jornada],""),"")</f>
        <v/>
      </c>
      <c r="Q34" s="14" t="str">
        <f>IF(tblHorasDez[Jornada Diária]&lt;&gt;"",IF((N(tblHorasDez[Jornada Diária])-ABS(N(tblHorasDez[Horas Trabalhadas Além Jornada])))=0,1,""),"")</f>
        <v/>
      </c>
      <c r="R3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TEXT(tblHorasDez[Data],"ddd")</f>
        <v/>
      </c>
      <c r="D35" s="25"/>
      <c r="E35" s="1"/>
      <c r="F35" s="1"/>
      <c r="G35" s="1"/>
      <c r="H35" s="1"/>
      <c r="I35" s="53"/>
      <c r="J3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5" s="4">
        <f>tblHorasDez[Horas Trabalhadas (1º Período)]+tblHorasDez[Horas Trabalhadas (2º Período)]</f>
        <v>0</v>
      </c>
      <c r="M3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Jornada])+O34</f>
        <v>0</v>
      </c>
      <c r="P35" s="14" t="str">
        <f>IF(tblHorasDez[Horas Trabalhadas Além Jornada]&lt;0,IF(OR(tblHorasDez[Evento 
(1º Período)]="",tblHorasDez[Evento 
(2º Período)]=""),tblHorasDez[Horas Trabalhadas Além Jornada],""),"")</f>
        <v/>
      </c>
      <c r="Q35" s="14" t="str">
        <f>IF(tblHorasDez[Jornada Diária]&lt;&gt;"",IF((N(tblHorasDez[Jornada Diária])-ABS(N(tblHorasDez[Horas Trabalhadas Além Jornada])))=0,1,""),"")</f>
        <v/>
      </c>
      <c r="R3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TEXT(tblHorasDez[Data],"ddd")</f>
        <v/>
      </c>
      <c r="D36" s="25"/>
      <c r="E36" s="1"/>
      <c r="F36" s="1"/>
      <c r="G36" s="1"/>
      <c r="H36" s="1"/>
      <c r="I36" s="53"/>
      <c r="J3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6" s="4">
        <f>tblHorasDez[Horas Trabalhadas (1º Período)]+tblHorasDez[Horas Trabalhadas (2º Período)]</f>
        <v>0</v>
      </c>
      <c r="M3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Jornada])+O35</f>
        <v>0</v>
      </c>
      <c r="P36" s="14" t="str">
        <f>IF(tblHorasDez[Horas Trabalhadas Além Jornada]&lt;0,IF(OR(tblHorasDez[Evento 
(1º Período)]="",tblHorasDez[Evento 
(2º Período)]=""),tblHorasDez[Horas Trabalhadas Além Jornada],""),"")</f>
        <v/>
      </c>
      <c r="Q36" s="14" t="str">
        <f>IF(tblHorasDez[Jornada Diária]&lt;&gt;"",IF((N(tblHorasDez[Jornada Diária])-ABS(N(tblHorasDez[Horas Trabalhadas Além Jornada])))=0,1,""),"")</f>
        <v/>
      </c>
      <c r="R3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TEXT(tblHorasDez[Data],"ddd")</f>
        <v/>
      </c>
      <c r="D37" s="25"/>
      <c r="E37" s="1"/>
      <c r="F37" s="1"/>
      <c r="G37" s="1"/>
      <c r="H37" s="1"/>
      <c r="I37" s="53"/>
      <c r="J3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7" s="4">
        <f>tblHorasDez[Horas Trabalhadas (1º Período)]+tblHorasDez[Horas Trabalhadas (2º Período)]</f>
        <v>0</v>
      </c>
      <c r="M3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Jornada])+O36</f>
        <v>0</v>
      </c>
      <c r="P37" s="14" t="str">
        <f>IF(tblHorasDez[Horas Trabalhadas Além Jornada]&lt;0,IF(OR(tblHorasDez[Evento 
(1º Período)]="",tblHorasDez[Evento 
(2º Período)]=""),tblHorasDez[Horas Trabalhadas Além Jornada],""),"")</f>
        <v/>
      </c>
      <c r="Q37" s="14" t="str">
        <f>IF(tblHorasDez[Jornada Diária]&lt;&gt;"",IF((N(tblHorasDez[Jornada Diária])-ABS(N(tblHorasDez[Horas Trabalhadas Além Jornada])))=0,1,""),"")</f>
        <v/>
      </c>
      <c r="R3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TEXT(tblHorasDez[Data],"ddd")</f>
        <v/>
      </c>
      <c r="D38" s="25"/>
      <c r="E38" s="1"/>
      <c r="F38" s="1"/>
      <c r="G38" s="1"/>
      <c r="H38" s="1"/>
      <c r="I38" s="53"/>
      <c r="J3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8" s="4">
        <f>tblHorasDez[Horas Trabalhadas (1º Período)]+tblHorasDez[Horas Trabalhadas (2º Período)]</f>
        <v>0</v>
      </c>
      <c r="M3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Jornada])+O37</f>
        <v>0</v>
      </c>
      <c r="P38" s="14" t="str">
        <f>IF(tblHorasDez[Horas Trabalhadas Além Jornada]&lt;0,IF(OR(tblHorasDez[Evento 
(1º Período)]="",tblHorasDez[Evento 
(2º Período)]=""),tblHorasDez[Horas Trabalhadas Além Jornada],""),"")</f>
        <v/>
      </c>
      <c r="Q38" s="14" t="str">
        <f>IF(tblHorasDez[Jornada Diária]&lt;&gt;"",IF((N(tblHorasDez[Jornada Diária])-ABS(N(tblHorasDez[Horas Trabalhadas Além Jornada])))=0,1,""),"")</f>
        <v/>
      </c>
      <c r="R3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TEXT(tblHorasDez[Data],"ddd")</f>
        <v/>
      </c>
      <c r="D39" s="25"/>
      <c r="E39" s="1"/>
      <c r="F39" s="1"/>
      <c r="G39" s="1"/>
      <c r="H39" s="1"/>
      <c r="I39" s="53"/>
      <c r="J3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9" s="4">
        <f>tblHorasDez[Horas Trabalhadas (1º Período)]+tblHorasDez[Horas Trabalhadas (2º Período)]</f>
        <v>0</v>
      </c>
      <c r="M3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IF(VLOOKUP(tblHorasDez[Dia],tblDiaUtil[[Abreviatura]:[1º Período]],3,FALSE)&gt;0,VLOOKUP(tblHorasDez[Dia],tblDiaUtil[[Abreviatura]:[1º Período]],3,FALSE),JORNADA),
              ""),
         "")</f>
        <v/>
      </c>
      <c r="N3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Período]],4,FALSE)="Não",TRUE,FALSE))),-"8:00", IF(OR(
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Período]],4,FALSE)="Não",TRUE,FALSE))),-"4:00",0
)))</f>
        <v>0</v>
      </c>
      <c r="O3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Jornada])+O38</f>
        <v>0</v>
      </c>
      <c r="P39" s="14" t="str">
        <f>IF(tblHorasDez[Horas Trabalhadas Além Jornada]&lt;0,IF(OR(tblHorasDez[Evento 
(1º Período)]="",tblHorasDez[Evento 
(2º Período)]=""),tblHorasDez[Horas Trabalhadas Além Jornada],""),"")</f>
        <v/>
      </c>
      <c r="Q39" s="14" t="str">
        <f>IF(tblHorasDez[Jornada Diária]&lt;&gt;"",IF((N(tblHorasDez[Jornada Diária])-ABS(N(tblHorasDez[Horas Trabalhadas Além Jornada])))=0,1,""),"")</f>
        <v/>
      </c>
      <c r="R3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Jfh6vJuFti++uWvB2y7Q5gLLOq4gsVj16BllG2osuIfgMcuoOTNVbsB+83MwKm+ixqpdZxEO+hpiV1vsttdEZg==" saltValue="7aSvPDT6A/JxHo3p4xocp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583E8FA-2E18-42C8-9736-D89F22D7468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B2451ACC-FDC7-4BE3-8996-FF2BFDA51E0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0CC35A71-34C3-4A19-9B00-A0407FFF947D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0BC4DBD3-7B8F-4D36-847F-03F916CA05C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FC9EFCE-8212-4636-B152-0CFDC36E7CB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DC7DBFF9-AE4F-46B4-A33D-43E52B0FC9B9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4DF2C3D-9190-44F5-AC5E-83494BC50886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4621A92-973E-475D-A6D1-20781C2F00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obre">
    <tabColor theme="9" tint="0.59999389629810485"/>
  </sheetPr>
  <dimension ref="B4:G7"/>
  <sheetViews>
    <sheetView showGridLines="0" showRowColHeaders="0" workbookViewId="0">
      <selection activeCell="I17" sqref="I17"/>
    </sheetView>
  </sheetViews>
  <sheetFormatPr defaultRowHeight="15" x14ac:dyDescent="0.25"/>
  <cols>
    <col min="1" max="16384" width="9.140625" style="40"/>
  </cols>
  <sheetData>
    <row r="4" spans="2:7" ht="18.75" x14ac:dyDescent="0.3">
      <c r="B4" s="41"/>
      <c r="C4" s="41"/>
      <c r="D4" s="41"/>
      <c r="E4" s="41"/>
      <c r="F4" s="41"/>
      <c r="G4" s="41"/>
    </row>
    <row r="5" spans="2:7" ht="18.75" x14ac:dyDescent="0.3">
      <c r="B5" s="41"/>
      <c r="C5" s="41" t="s">
        <v>98</v>
      </c>
      <c r="D5" s="41"/>
      <c r="E5" s="41"/>
      <c r="F5" s="41"/>
      <c r="G5" s="41"/>
    </row>
    <row r="6" spans="2:7" ht="21" x14ac:dyDescent="0.35">
      <c r="B6" s="41"/>
      <c r="C6" s="47" t="s">
        <v>87</v>
      </c>
      <c r="D6" s="42"/>
      <c r="E6" s="42"/>
      <c r="F6" s="42"/>
      <c r="G6" s="41"/>
    </row>
    <row r="7" spans="2:7" ht="18.75" x14ac:dyDescent="0.3">
      <c r="B7" s="41"/>
      <c r="C7" s="41"/>
      <c r="D7" s="41"/>
      <c r="E7" s="41"/>
      <c r="F7" s="41"/>
      <c r="G7" s="41"/>
    </row>
  </sheetData>
  <sheetProtection formatCells="0" formatColumns="0" formatRows="0" autoFilter="0" pivotTables="0"/>
  <hyperlinks>
    <hyperlink ref="C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G23"/>
  <sheetViews>
    <sheetView showGridLines="0" workbookViewId="0">
      <selection activeCell="D7" sqref="D7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16384" width="9.140625" style="5"/>
  </cols>
  <sheetData>
    <row r="1" spans="2:7" x14ac:dyDescent="0.25">
      <c r="B1" s="68" t="s">
        <v>21</v>
      </c>
      <c r="C1" s="69"/>
      <c r="D1" s="70"/>
    </row>
    <row r="3" spans="2:7" ht="15.75" thickBot="1" x14ac:dyDescent="0.3">
      <c r="B3" s="19" t="s">
        <v>19</v>
      </c>
      <c r="C3" s="33"/>
      <c r="D3" s="2" t="s">
        <v>18</v>
      </c>
    </row>
    <row r="5" spans="2:7" ht="15.75" thickBot="1" x14ac:dyDescent="0.3">
      <c r="B5" s="19" t="s">
        <v>32</v>
      </c>
      <c r="C5" s="33"/>
      <c r="D5" s="27">
        <v>0</v>
      </c>
      <c r="E5" s="20" t="s">
        <v>56</v>
      </c>
    </row>
    <row r="7" spans="2:7" ht="15.75" thickBot="1" x14ac:dyDescent="0.3">
      <c r="B7" s="19" t="s">
        <v>37</v>
      </c>
      <c r="C7" s="33"/>
      <c r="D7" s="3">
        <v>0.33333333333333331</v>
      </c>
    </row>
    <row r="9" spans="2:7" ht="15.75" thickBot="1" x14ac:dyDescent="0.3">
      <c r="B9" s="71" t="s">
        <v>38</v>
      </c>
      <c r="C9" s="72"/>
      <c r="D9" s="72"/>
      <c r="E9" s="72"/>
      <c r="F9" s="72"/>
      <c r="G9" s="72"/>
    </row>
    <row r="10" spans="2:7" ht="15.75" thickBot="1" x14ac:dyDescent="0.3">
      <c r="B10" s="54"/>
      <c r="C10" s="54"/>
      <c r="D10" s="54"/>
      <c r="E10" s="73" t="s">
        <v>77</v>
      </c>
      <c r="F10" s="74"/>
      <c r="G10" s="75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5" t="s">
        <v>103</v>
      </c>
      <c r="F11" s="56" t="s">
        <v>104</v>
      </c>
      <c r="G11" s="57" t="s">
        <v>105</v>
      </c>
    </row>
    <row r="12" spans="2:7" x14ac:dyDescent="0.25">
      <c r="B12" s="21" t="s">
        <v>41</v>
      </c>
      <c r="C12" s="21" t="s">
        <v>78</v>
      </c>
      <c r="D12" s="22" t="s">
        <v>30</v>
      </c>
      <c r="E12" s="61"/>
      <c r="F12" s="65"/>
      <c r="G12" s="62"/>
    </row>
    <row r="13" spans="2:7" x14ac:dyDescent="0.25">
      <c r="B13" s="21" t="s">
        <v>42</v>
      </c>
      <c r="C13" s="21" t="s">
        <v>79</v>
      </c>
      <c r="D13" s="22" t="s">
        <v>30</v>
      </c>
      <c r="E13" s="61"/>
      <c r="F13" s="65"/>
      <c r="G13" s="62"/>
    </row>
    <row r="14" spans="2:7" x14ac:dyDescent="0.25">
      <c r="B14" s="21" t="s">
        <v>43</v>
      </c>
      <c r="C14" s="21" t="s">
        <v>80</v>
      </c>
      <c r="D14" s="22" t="s">
        <v>30</v>
      </c>
      <c r="E14" s="61"/>
      <c r="F14" s="65"/>
      <c r="G14" s="62"/>
    </row>
    <row r="15" spans="2:7" x14ac:dyDescent="0.25">
      <c r="B15" s="21" t="s">
        <v>44</v>
      </c>
      <c r="C15" s="21" t="s">
        <v>81</v>
      </c>
      <c r="D15" s="22" t="s">
        <v>30</v>
      </c>
      <c r="E15" s="61"/>
      <c r="F15" s="65"/>
      <c r="G15" s="62"/>
    </row>
    <row r="16" spans="2:7" x14ac:dyDescent="0.25">
      <c r="B16" s="21" t="s">
        <v>45</v>
      </c>
      <c r="C16" s="21" t="s">
        <v>82</v>
      </c>
      <c r="D16" s="22" t="s">
        <v>30</v>
      </c>
      <c r="E16" s="61"/>
      <c r="F16" s="66"/>
      <c r="G16" s="62"/>
    </row>
    <row r="17" spans="2:7" x14ac:dyDescent="0.25">
      <c r="B17" s="21" t="s">
        <v>39</v>
      </c>
      <c r="C17" s="21" t="s">
        <v>83</v>
      </c>
      <c r="D17" s="22" t="s">
        <v>31</v>
      </c>
      <c r="E17" s="61"/>
      <c r="F17" s="65"/>
      <c r="G17" s="62"/>
    </row>
    <row r="18" spans="2:7" ht="15.75" thickBot="1" x14ac:dyDescent="0.3">
      <c r="B18" s="21" t="s">
        <v>40</v>
      </c>
      <c r="C18" s="21" t="s">
        <v>84</v>
      </c>
      <c r="D18" s="22" t="s">
        <v>31</v>
      </c>
      <c r="E18" s="63"/>
      <c r="F18" s="67"/>
      <c r="G18" s="64"/>
    </row>
    <row r="19" spans="2:7" ht="15.75" thickTop="1" x14ac:dyDescent="0.25"/>
    <row r="20" spans="2:7" ht="15.75" thickBot="1" x14ac:dyDescent="0.3">
      <c r="B20" s="71" t="s">
        <v>48</v>
      </c>
      <c r="C20" s="72"/>
      <c r="D20" s="76"/>
      <c r="E20" s="58" t="s">
        <v>102</v>
      </c>
      <c r="F20" s="59">
        <f>SUM(tblDiaUtil7[Qtd. Horas por Jornada])</f>
        <v>0.33333333333333331</v>
      </c>
      <c r="G20" s="5">
        <f>IF(F20&gt;0,IF(F20=JORNADA,1,0),"")</f>
        <v>1</v>
      </c>
    </row>
    <row r="21" spans="2:7" ht="30" x14ac:dyDescent="0.25">
      <c r="B21" s="9" t="s">
        <v>106</v>
      </c>
      <c r="C21" s="9" t="s">
        <v>86</v>
      </c>
      <c r="D21" s="9" t="s">
        <v>107</v>
      </c>
      <c r="E21" s="9"/>
    </row>
    <row r="22" spans="2:7" x14ac:dyDescent="0.25">
      <c r="B22" s="21" t="s">
        <v>108</v>
      </c>
      <c r="C22" s="21" t="s">
        <v>78</v>
      </c>
      <c r="D22" s="60">
        <v>0.16666666666666666</v>
      </c>
      <c r="E22" s="39"/>
    </row>
    <row r="23" spans="2:7" x14ac:dyDescent="0.25">
      <c r="B23" s="21" t="s">
        <v>109</v>
      </c>
      <c r="C23" s="21" t="s">
        <v>79</v>
      </c>
      <c r="D23" s="60">
        <v>0.16666666666666666</v>
      </c>
      <c r="E23" s="39"/>
    </row>
  </sheetData>
  <sheetProtection algorithmName="SHA-512" hashValue="m3t0gqMPL8QIixpUWpwaG+zELxAjlR0key6R52GNcNg3IHCHZd9cO78/Fu5e3BwcjiIyPJV6z+9nVcJhTI3k1A==" saltValue="tDH+0Ngmeq18X8EwTdfVRw==" spinCount="100000" sheet="1" formatCells="0" formatColumns="0" formatRows="0" selectLockedCells="1" autoFilter="0" pivotTables="0"/>
  <mergeCells count="4">
    <mergeCell ref="B1:D1"/>
    <mergeCell ref="B9:G9"/>
    <mergeCell ref="E10:G10"/>
    <mergeCell ref="B20:D20"/>
  </mergeCells>
  <conditionalFormatting sqref="D7">
    <cfRule type="timePeriod" dxfId="375" priority="4" timePeriod="lastMonth">
      <formula>AND(MONTH(D7)=MONTH(EDATE(TODAY(),0-1)),YEAR(D7)=YEAR(EDATE(TODAY(),0-1)))</formula>
    </cfRule>
  </conditionalFormatting>
  <conditionalFormatting sqref="G20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3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22:D23 F20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Relatorio">
    <tabColor theme="9" tint="0.59999389629810485"/>
  </sheetPr>
  <dimension ref="B1:C17"/>
  <sheetViews>
    <sheetView showGridLines="0" workbookViewId="0">
      <selection activeCell="C17" sqref="C17"/>
    </sheetView>
  </sheetViews>
  <sheetFormatPr defaultRowHeight="15" x14ac:dyDescent="0.25"/>
  <cols>
    <col min="2" max="2" width="17.42578125" customWidth="1"/>
    <col min="3" max="3" width="16.140625" customWidth="1"/>
  </cols>
  <sheetData>
    <row r="1" spans="2:3" x14ac:dyDescent="0.25">
      <c r="B1" s="77" t="s">
        <v>101</v>
      </c>
      <c r="C1" s="78"/>
    </row>
    <row r="2" spans="2:3" ht="15.75" thickBot="1" x14ac:dyDescent="0.3">
      <c r="B2" s="79"/>
      <c r="C2" s="80"/>
    </row>
    <row r="4" spans="2:3" x14ac:dyDescent="0.25">
      <c r="B4" s="49" t="s">
        <v>7</v>
      </c>
      <c r="C4" s="49" t="s">
        <v>49</v>
      </c>
    </row>
    <row r="5" spans="2:3" x14ac:dyDescent="0.25">
      <c r="B5" s="50" t="s">
        <v>63</v>
      </c>
      <c r="C5" s="14">
        <f>Janeiro!$O$39</f>
        <v>0</v>
      </c>
    </row>
    <row r="6" spans="2:3" x14ac:dyDescent="0.25">
      <c r="B6" s="50" t="s">
        <v>64</v>
      </c>
      <c r="C6" s="14">
        <f>Fevereiro!$O$39</f>
        <v>0</v>
      </c>
    </row>
    <row r="7" spans="2:3" x14ac:dyDescent="0.25">
      <c r="B7" s="50" t="s">
        <v>65</v>
      </c>
      <c r="C7" s="14">
        <f>Março!$O$39</f>
        <v>0</v>
      </c>
    </row>
    <row r="8" spans="2:3" x14ac:dyDescent="0.25">
      <c r="B8" s="50" t="s">
        <v>66</v>
      </c>
      <c r="C8" s="14">
        <f>Abril!$O$39</f>
        <v>0</v>
      </c>
    </row>
    <row r="9" spans="2:3" x14ac:dyDescent="0.25">
      <c r="B9" s="50" t="s">
        <v>67</v>
      </c>
      <c r="C9" s="14">
        <f>Maio!$O$39</f>
        <v>0</v>
      </c>
    </row>
    <row r="10" spans="2:3" x14ac:dyDescent="0.25">
      <c r="B10" s="50" t="s">
        <v>68</v>
      </c>
      <c r="C10" s="14">
        <f>Junho!$O$39</f>
        <v>0</v>
      </c>
    </row>
    <row r="11" spans="2:3" x14ac:dyDescent="0.25">
      <c r="B11" s="50" t="s">
        <v>69</v>
      </c>
      <c r="C11" s="14">
        <f>Julho!$O$39</f>
        <v>0</v>
      </c>
    </row>
    <row r="12" spans="2:3" x14ac:dyDescent="0.25">
      <c r="B12" s="50" t="s">
        <v>70</v>
      </c>
      <c r="C12" s="14">
        <f>Agosto!$O$39</f>
        <v>0</v>
      </c>
    </row>
    <row r="13" spans="2:3" x14ac:dyDescent="0.25">
      <c r="B13" s="50" t="s">
        <v>71</v>
      </c>
      <c r="C13" s="14">
        <f>Setembro!$O$39</f>
        <v>0</v>
      </c>
    </row>
    <row r="14" spans="2:3" x14ac:dyDescent="0.25">
      <c r="B14" s="50" t="s">
        <v>72</v>
      </c>
      <c r="C14" s="14">
        <f>Outubro!$O$39</f>
        <v>0</v>
      </c>
    </row>
    <row r="15" spans="2:3" x14ac:dyDescent="0.25">
      <c r="B15" s="50" t="s">
        <v>73</v>
      </c>
      <c r="C15" s="14">
        <f>Novembro!$O$39</f>
        <v>0</v>
      </c>
    </row>
    <row r="16" spans="2:3" x14ac:dyDescent="0.25">
      <c r="B16" s="50" t="s">
        <v>74</v>
      </c>
      <c r="C16" s="14">
        <f>Dezembro!$O$39</f>
        <v>0</v>
      </c>
    </row>
    <row r="17" spans="2:3" x14ac:dyDescent="0.25">
      <c r="B17" s="50" t="s">
        <v>102</v>
      </c>
      <c r="C17" s="14">
        <f>SUBTOTAL(109,Tabela17[Saldo de Horas])</f>
        <v>0</v>
      </c>
    </row>
  </sheetData>
  <sheetProtection algorithmName="SHA-512" hashValue="lrGMG5z1YGaHtXFzhG8HzS1gM+SFt3FhpBixLs/vMwAXeCSxWDXAj/iZULe6EC5Wm8KqUEBMB+wlmdu2n1lhmQ==" saltValue="rMAFd+zSXV66S+KBOX/7hw==" spinCount="100000" sheet="1" formatCells="0" formatColumns="0" formatRows="0" autoFilter="0" pivotTables="0"/>
  <mergeCells count="1">
    <mergeCell ref="B1:C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6" sqref="D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2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4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29" t="s">
        <v>62</v>
      </c>
      <c r="E5" s="43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63</v>
      </c>
      <c r="C6" s="89"/>
      <c r="D6" s="30"/>
      <c r="E6" s="30"/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51">
        <v>0</v>
      </c>
      <c r="P7" s="45">
        <f>SUM(tblHorasJan[Atrasos
(horas)])</f>
        <v>0</v>
      </c>
      <c r="Q7" s="46">
        <f>SUM(tblHorasJan[Faltas
(dias)])</f>
        <v>0</v>
      </c>
      <c r="R7" s="45">
        <f>SUM(tblHorasJan[Hora Extra Normal])</f>
        <v>0</v>
      </c>
      <c r="S7" s="45">
        <f>SUM(tblHorasJan[Hora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TEXT(tblHorasJan[Data],"ddd")</f>
        <v/>
      </c>
      <c r="D9" s="25"/>
      <c r="E9" s="1"/>
      <c r="F9" s="1"/>
      <c r="G9" s="1"/>
      <c r="H9" s="1"/>
      <c r="I9" s="53"/>
      <c r="J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9" s="4">
        <f>tblHorasJan[Horas Trabalhadas (1º Período)]+tblHorasJan[Horas Trabalhadas (2º Período)]</f>
        <v>0</v>
      </c>
      <c r="M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</f>
        <v>0</v>
      </c>
      <c r="P9" s="14" t="str">
        <f>IF(tblHorasJan[Horas Trabalhadas Além Jornada]&lt;0,IF(OR(tblHorasJan[Evento 
(1º Período)]="",tblHorasJan[Evento 
(2º Período)]=""),tblHorasJan[Horas Trabalhadas Além Jornada],""),"")</f>
        <v/>
      </c>
      <c r="Q9" s="14" t="str">
        <f>IF(tblHorasJan[Jornada Diária]&lt;&gt;"",IF((N(tblHorasJan[Jornada Diária])-ABS(N(tblHorasJan[Horas Trabalhadas Além Jornada])))=0,1,""),"")</f>
        <v/>
      </c>
      <c r="R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TEXT(tblHorasJan[Data],"ddd")</f>
        <v/>
      </c>
      <c r="D10" s="25"/>
      <c r="E10" s="1"/>
      <c r="F10" s="1"/>
      <c r="G10" s="1"/>
      <c r="H10" s="1"/>
      <c r="I10" s="53"/>
      <c r="J1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0" s="4">
        <f>tblHorasJan[Horas Trabalhadas (1º Período)]+tblHorasJan[Horas Trabalhadas (2º Período)]</f>
        <v>0</v>
      </c>
      <c r="M1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Jornada])+O9</f>
        <v>0</v>
      </c>
      <c r="P10" s="14" t="str">
        <f>IF(tblHorasJan[Horas Trabalhadas Além Jornada]&lt;0,IF(OR(tblHorasJan[Evento 
(1º Período)]="",tblHorasJan[Evento 
(2º Período)]=""),tblHorasJan[Horas Trabalhadas Além Jornada],""),"")</f>
        <v/>
      </c>
      <c r="Q10" s="14" t="str">
        <f>IF(tblHorasJan[Jornada Diária]&lt;&gt;"",IF((N(tblHorasJan[Jornada Diária])-ABS(N(tblHorasJan[Horas Trabalhadas Além Jornada])))=0,1,""),"")</f>
        <v/>
      </c>
      <c r="R1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TEXT(tblHorasJan[Data],"ddd")</f>
        <v/>
      </c>
      <c r="D11" s="25"/>
      <c r="E11" s="1"/>
      <c r="F11" s="1"/>
      <c r="G11" s="1"/>
      <c r="H11" s="1"/>
      <c r="I11" s="53"/>
      <c r="J1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1" s="4">
        <f>tblHorasJan[Horas Trabalhadas (1º Período)]+tblHorasJan[Horas Trabalhadas (2º Período)]</f>
        <v>0</v>
      </c>
      <c r="M1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Jornada])+O10</f>
        <v>0</v>
      </c>
      <c r="P11" s="14" t="str">
        <f>IF(tblHorasJan[Horas Trabalhadas Além Jornada]&lt;0,IF(OR(tblHorasJan[Evento 
(1º Período)]="",tblHorasJan[Evento 
(2º Período)]=""),tblHorasJan[Horas Trabalhadas Além Jornada],""),"")</f>
        <v/>
      </c>
      <c r="Q11" s="14" t="str">
        <f>IF(tblHorasJan[Jornada Diária]&lt;&gt;"",IF((N(tblHorasJan[Jornada Diária])-ABS(N(tblHorasJan[Horas Trabalhadas Além Jornada])))=0,1,""),"")</f>
        <v/>
      </c>
      <c r="R1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TEXT(tblHorasJan[Data],"ddd")</f>
        <v/>
      </c>
      <c r="D12" s="25"/>
      <c r="E12" s="1"/>
      <c r="F12" s="1"/>
      <c r="G12" s="1"/>
      <c r="H12" s="1"/>
      <c r="I12" s="53"/>
      <c r="J1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2" s="4">
        <f>tblHorasJan[Horas Trabalhadas (1º Período)]+tblHorasJan[Horas Trabalhadas (2º Período)]</f>
        <v>0</v>
      </c>
      <c r="M1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Jornada])+O11</f>
        <v>0</v>
      </c>
      <c r="P12" s="14" t="str">
        <f>IF(tblHorasJan[Horas Trabalhadas Além Jornada]&lt;0,IF(OR(tblHorasJan[Evento 
(1º Período)]="",tblHorasJan[Evento 
(2º Período)]=""),tblHorasJan[Horas Trabalhadas Além Jornada],""),"")</f>
        <v/>
      </c>
      <c r="Q12" s="14" t="str">
        <f>IF(tblHorasJan[Jornada Diária]&lt;&gt;"",IF((N(tblHorasJan[Jornada Diária])-ABS(N(tblHorasJan[Horas Trabalhadas Além Jornada])))=0,1,""),"")</f>
        <v/>
      </c>
      <c r="R1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TEXT(tblHorasJan[Data],"ddd")</f>
        <v/>
      </c>
      <c r="D13" s="25"/>
      <c r="E13" s="1"/>
      <c r="F13" s="1"/>
      <c r="G13" s="1"/>
      <c r="H13" s="1"/>
      <c r="I13" s="53"/>
      <c r="J1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3" s="4">
        <f>tblHorasJan[Horas Trabalhadas (1º Período)]+tblHorasJan[Horas Trabalhadas (2º Período)]</f>
        <v>0</v>
      </c>
      <c r="M1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Jornada])+O12</f>
        <v>0</v>
      </c>
      <c r="P13" s="14" t="str">
        <f>IF(tblHorasJan[Horas Trabalhadas Além Jornada]&lt;0,IF(OR(tblHorasJan[Evento 
(1º Período)]="",tblHorasJan[Evento 
(2º Período)]=""),tblHorasJan[Horas Trabalhadas Além Jornada],""),"")</f>
        <v/>
      </c>
      <c r="Q13" s="14" t="str">
        <f>IF(tblHorasJan[Jornada Diária]&lt;&gt;"",IF((N(tblHorasJan[Jornada Diária])-ABS(N(tblHorasJan[Horas Trabalhadas Além Jornada])))=0,1,""),"")</f>
        <v/>
      </c>
      <c r="R1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TEXT(tblHorasJan[Data],"ddd")</f>
        <v/>
      </c>
      <c r="D14" s="25"/>
      <c r="E14" s="1"/>
      <c r="F14" s="1"/>
      <c r="G14" s="1"/>
      <c r="H14" s="1"/>
      <c r="I14" s="53"/>
      <c r="J1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4" s="4">
        <f>tblHorasJan[Horas Trabalhadas (1º Período)]+tblHorasJan[Horas Trabalhadas (2º Período)]</f>
        <v>0</v>
      </c>
      <c r="M1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Jornada])+O13</f>
        <v>0</v>
      </c>
      <c r="P14" s="14" t="str">
        <f>IF(tblHorasJan[Horas Trabalhadas Além Jornada]&lt;0,IF(OR(tblHorasJan[Evento 
(1º Período)]="",tblHorasJan[Evento 
(2º Período)]=""),tblHorasJan[Horas Trabalhadas Além Jornada],""),"")</f>
        <v/>
      </c>
      <c r="Q14" s="14" t="str">
        <f>IF(tblHorasJan[Jornada Diária]&lt;&gt;"",IF((N(tblHorasJan[Jornada Diária])-ABS(N(tblHorasJan[Horas Trabalhadas Além Jornada])))=0,1,""),"")</f>
        <v/>
      </c>
      <c r="R1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TEXT(tblHorasJan[Data],"ddd")</f>
        <v/>
      </c>
      <c r="D15" s="25"/>
      <c r="E15" s="1"/>
      <c r="F15" s="1"/>
      <c r="G15" s="1"/>
      <c r="H15" s="1"/>
      <c r="I15" s="53"/>
      <c r="J1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5" s="4">
        <f>tblHorasJan[Horas Trabalhadas (1º Período)]+tblHorasJan[Horas Trabalhadas (2º Período)]</f>
        <v>0</v>
      </c>
      <c r="M1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Jornada])+O14</f>
        <v>0</v>
      </c>
      <c r="P15" s="14" t="str">
        <f>IF(tblHorasJan[Horas Trabalhadas Além Jornada]&lt;0,IF(OR(tblHorasJan[Evento 
(1º Período)]="",tblHorasJan[Evento 
(2º Período)]=""),tblHorasJan[Horas Trabalhadas Além Jornada],""),"")</f>
        <v/>
      </c>
      <c r="Q15" s="14" t="str">
        <f>IF(tblHorasJan[Jornada Diária]&lt;&gt;"",IF((N(tblHorasJan[Jornada Diária])-ABS(N(tblHorasJan[Horas Trabalhadas Além Jornada])))=0,1,""),"")</f>
        <v/>
      </c>
      <c r="R1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TEXT(tblHorasJan[Data],"ddd")</f>
        <v/>
      </c>
      <c r="D16" s="25"/>
      <c r="E16" s="1"/>
      <c r="F16" s="1"/>
      <c r="G16" s="1"/>
      <c r="H16" s="1"/>
      <c r="I16" s="53"/>
      <c r="J1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6" s="4">
        <f>tblHorasJan[Horas Trabalhadas (1º Período)]+tblHorasJan[Horas Trabalhadas (2º Período)]</f>
        <v>0</v>
      </c>
      <c r="M1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Jornada])+O15</f>
        <v>0</v>
      </c>
      <c r="P16" s="14" t="str">
        <f>IF(tblHorasJan[Horas Trabalhadas Além Jornada]&lt;0,IF(OR(tblHorasJan[Evento 
(1º Período)]="",tblHorasJan[Evento 
(2º Período)]=""),tblHorasJan[Horas Trabalhadas Além Jornada],""),"")</f>
        <v/>
      </c>
      <c r="Q16" s="14" t="str">
        <f>IF(tblHorasJan[Jornada Diária]&lt;&gt;"",IF((N(tblHorasJan[Jornada Diária])-ABS(N(tblHorasJan[Horas Trabalhadas Além Jornada])))=0,1,""),"")</f>
        <v/>
      </c>
      <c r="R1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TEXT(tblHorasJan[Data],"ddd")</f>
        <v/>
      </c>
      <c r="D17" s="25"/>
      <c r="E17" s="1"/>
      <c r="F17" s="1"/>
      <c r="G17" s="1"/>
      <c r="H17" s="1"/>
      <c r="I17" s="53"/>
      <c r="J1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7" s="4">
        <f>tblHorasJan[Horas Trabalhadas (1º Período)]+tblHorasJan[Horas Trabalhadas (2º Período)]</f>
        <v>0</v>
      </c>
      <c r="M1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Jornada])+O16</f>
        <v>0</v>
      </c>
      <c r="P17" s="14" t="str">
        <f>IF(tblHorasJan[Horas Trabalhadas Além Jornada]&lt;0,IF(OR(tblHorasJan[Evento 
(1º Período)]="",tblHorasJan[Evento 
(2º Período)]=""),tblHorasJan[Horas Trabalhadas Além Jornada],""),"")</f>
        <v/>
      </c>
      <c r="Q17" s="14" t="str">
        <f>IF(tblHorasJan[Jornada Diária]&lt;&gt;"",IF((N(tblHorasJan[Jornada Diária])-ABS(N(tblHorasJan[Horas Trabalhadas Além Jornada])))=0,1,""),"")</f>
        <v/>
      </c>
      <c r="R1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TEXT(tblHorasJan[Data],"ddd")</f>
        <v/>
      </c>
      <c r="D18" s="25"/>
      <c r="E18" s="1"/>
      <c r="F18" s="1"/>
      <c r="G18" s="1"/>
      <c r="H18" s="1"/>
      <c r="I18" s="53"/>
      <c r="J1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8" s="4">
        <f>tblHorasJan[Horas Trabalhadas (1º Período)]+tblHorasJan[Horas Trabalhadas (2º Período)]</f>
        <v>0</v>
      </c>
      <c r="M1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Jornada])+O17</f>
        <v>0</v>
      </c>
      <c r="P18" s="14" t="str">
        <f>IF(tblHorasJan[Horas Trabalhadas Além Jornada]&lt;0,IF(OR(tblHorasJan[Evento 
(1º Período)]="",tblHorasJan[Evento 
(2º Período)]=""),tblHorasJan[Horas Trabalhadas Além Jornada],""),"")</f>
        <v/>
      </c>
      <c r="Q18" s="14" t="str">
        <f>IF(tblHorasJan[Jornada Diária]&lt;&gt;"",IF((N(tblHorasJan[Jornada Diária])-ABS(N(tblHorasJan[Horas Trabalhadas Além Jornada])))=0,1,""),"")</f>
        <v/>
      </c>
      <c r="R1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TEXT(tblHorasJan[Data],"ddd")</f>
        <v/>
      </c>
      <c r="D19" s="25"/>
      <c r="E19" s="1"/>
      <c r="F19" s="1"/>
      <c r="G19" s="1"/>
      <c r="H19" s="1"/>
      <c r="I19" s="53"/>
      <c r="J1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9" s="4">
        <f>tblHorasJan[Horas Trabalhadas (1º Período)]+tblHorasJan[Horas Trabalhadas (2º Período)]</f>
        <v>0</v>
      </c>
      <c r="M1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1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1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Jornada])+O18</f>
        <v>0</v>
      </c>
      <c r="P19" s="14" t="str">
        <f>IF(tblHorasJan[Horas Trabalhadas Além Jornada]&lt;0,IF(OR(tblHorasJan[Evento 
(1º Período)]="",tblHorasJan[Evento 
(2º Período)]=""),tblHorasJan[Horas Trabalhadas Além Jornada],""),"")</f>
        <v/>
      </c>
      <c r="Q19" s="14" t="str">
        <f>IF(tblHorasJan[Jornada Diária]&lt;&gt;"",IF((N(tblHorasJan[Jornada Diária])-ABS(N(tblHorasJan[Horas Trabalhadas Além Jornada])))=0,1,""),"")</f>
        <v/>
      </c>
      <c r="R1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TEXT(tblHorasJan[Data],"ddd")</f>
        <v/>
      </c>
      <c r="D20" s="25"/>
      <c r="E20" s="1"/>
      <c r="F20" s="1"/>
      <c r="G20" s="1"/>
      <c r="H20" s="1"/>
      <c r="I20" s="53"/>
      <c r="J2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0" s="4">
        <f>tblHorasJan[Horas Trabalhadas (1º Período)]+tblHorasJan[Horas Trabalhadas (2º Período)]</f>
        <v>0</v>
      </c>
      <c r="M2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Jornada])+O19</f>
        <v>0</v>
      </c>
      <c r="P20" s="14" t="str">
        <f>IF(tblHorasJan[Horas Trabalhadas Além Jornada]&lt;0,IF(OR(tblHorasJan[Evento 
(1º Período)]="",tblHorasJan[Evento 
(2º Período)]=""),tblHorasJan[Horas Trabalhadas Além Jornada],""),"")</f>
        <v/>
      </c>
      <c r="Q20" s="14" t="str">
        <f>IF(tblHorasJan[Jornada Diária]&lt;&gt;"",IF((N(tblHorasJan[Jornada Diária])-ABS(N(tblHorasJan[Horas Trabalhadas Além Jornada])))=0,1,""),"")</f>
        <v/>
      </c>
      <c r="R2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TEXT(tblHorasJan[Data],"ddd")</f>
        <v/>
      </c>
      <c r="D21" s="25"/>
      <c r="E21" s="1"/>
      <c r="F21" s="1"/>
      <c r="G21" s="1"/>
      <c r="H21" s="1"/>
      <c r="I21" s="53"/>
      <c r="J2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1" s="4">
        <f>tblHorasJan[Horas Trabalhadas (1º Período)]+tblHorasJan[Horas Trabalhadas (2º Período)]</f>
        <v>0</v>
      </c>
      <c r="M2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Jornada])+O20</f>
        <v>0</v>
      </c>
      <c r="P21" s="14" t="str">
        <f>IF(tblHorasJan[Horas Trabalhadas Além Jornada]&lt;0,IF(OR(tblHorasJan[Evento 
(1º Período)]="",tblHorasJan[Evento 
(2º Período)]=""),tblHorasJan[Horas Trabalhadas Além Jornada],""),"")</f>
        <v/>
      </c>
      <c r="Q21" s="14" t="str">
        <f>IF(tblHorasJan[Jornada Diária]&lt;&gt;"",IF((N(tblHorasJan[Jornada Diária])-ABS(N(tblHorasJan[Horas Trabalhadas Além Jornada])))=0,1,""),"")</f>
        <v/>
      </c>
      <c r="R2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TEXT(tblHorasJan[Data],"ddd")</f>
        <v/>
      </c>
      <c r="D22" s="25"/>
      <c r="E22" s="1"/>
      <c r="F22" s="1"/>
      <c r="G22" s="1"/>
      <c r="H22" s="1"/>
      <c r="I22" s="53"/>
      <c r="J2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2" s="4">
        <f>tblHorasJan[Horas Trabalhadas (1º Período)]+tblHorasJan[Horas Trabalhadas (2º Período)]</f>
        <v>0</v>
      </c>
      <c r="M2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Jornada])+O21</f>
        <v>0</v>
      </c>
      <c r="P22" s="14" t="str">
        <f>IF(tblHorasJan[Horas Trabalhadas Além Jornada]&lt;0,IF(OR(tblHorasJan[Evento 
(1º Período)]="",tblHorasJan[Evento 
(2º Período)]=""),tblHorasJan[Horas Trabalhadas Além Jornada],""),"")</f>
        <v/>
      </c>
      <c r="Q22" s="14" t="str">
        <f>IF(tblHorasJan[Jornada Diária]&lt;&gt;"",IF((N(tblHorasJan[Jornada Diária])-ABS(N(tblHorasJan[Horas Trabalhadas Além Jornada])))=0,1,""),"")</f>
        <v/>
      </c>
      <c r="R2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TEXT(tblHorasJan[Data],"ddd")</f>
        <v/>
      </c>
      <c r="D23" s="25"/>
      <c r="E23" s="1"/>
      <c r="F23" s="1"/>
      <c r="G23" s="1"/>
      <c r="H23" s="1"/>
      <c r="I23" s="53"/>
      <c r="J2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3" s="4">
        <f>tblHorasJan[Horas Trabalhadas (1º Período)]+tblHorasJan[Horas Trabalhadas (2º Período)]</f>
        <v>0</v>
      </c>
      <c r="M2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Jornada])+O22</f>
        <v>0</v>
      </c>
      <c r="P23" s="14" t="str">
        <f>IF(tblHorasJan[Horas Trabalhadas Além Jornada]&lt;0,IF(OR(tblHorasJan[Evento 
(1º Período)]="",tblHorasJan[Evento 
(2º Período)]=""),tblHorasJan[Horas Trabalhadas Além Jornada],""),"")</f>
        <v/>
      </c>
      <c r="Q23" s="14" t="str">
        <f>IF(tblHorasJan[Jornada Diária]&lt;&gt;"",IF((N(tblHorasJan[Jornada Diária])-ABS(N(tblHorasJan[Horas Trabalhadas Além Jornada])))=0,1,""),"")</f>
        <v/>
      </c>
      <c r="R2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TEXT(tblHorasJan[Data],"ddd")</f>
        <v/>
      </c>
      <c r="D24" s="25"/>
      <c r="E24" s="1"/>
      <c r="F24" s="1"/>
      <c r="G24" s="1"/>
      <c r="H24" s="1"/>
      <c r="I24" s="53"/>
      <c r="J2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4" s="4">
        <f>tblHorasJan[Horas Trabalhadas (1º Período)]+tblHorasJan[Horas Trabalhadas (2º Período)]</f>
        <v>0</v>
      </c>
      <c r="M2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Jornada])+O23</f>
        <v>0</v>
      </c>
      <c r="P24" s="14" t="str">
        <f>IF(tblHorasJan[Horas Trabalhadas Além Jornada]&lt;0,IF(OR(tblHorasJan[Evento 
(1º Período)]="",tblHorasJan[Evento 
(2º Período)]=""),tblHorasJan[Horas Trabalhadas Além Jornada],""),"")</f>
        <v/>
      </c>
      <c r="Q24" s="14" t="str">
        <f>IF(tblHorasJan[Jornada Diária]&lt;&gt;"",IF((N(tblHorasJan[Jornada Diária])-ABS(N(tblHorasJan[Horas Trabalhadas Além Jornada])))=0,1,""),"")</f>
        <v/>
      </c>
      <c r="R2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TEXT(tblHorasJan[Data],"ddd")</f>
        <v/>
      </c>
      <c r="D25" s="25"/>
      <c r="E25" s="1"/>
      <c r="F25" s="1"/>
      <c r="G25" s="1"/>
      <c r="H25" s="1"/>
      <c r="I25" s="53"/>
      <c r="J2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5" s="4">
        <f>tblHorasJan[Horas Trabalhadas (1º Período)]+tblHorasJan[Horas Trabalhadas (2º Período)]</f>
        <v>0</v>
      </c>
      <c r="M2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Jornada])+O24</f>
        <v>0</v>
      </c>
      <c r="P25" s="14" t="str">
        <f>IF(tblHorasJan[Horas Trabalhadas Além Jornada]&lt;0,IF(OR(tblHorasJan[Evento 
(1º Período)]="",tblHorasJan[Evento 
(2º Período)]=""),tblHorasJan[Horas Trabalhadas Além Jornada],""),"")</f>
        <v/>
      </c>
      <c r="Q25" s="14" t="str">
        <f>IF(tblHorasJan[Jornada Diária]&lt;&gt;"",IF((N(tblHorasJan[Jornada Diária])-ABS(N(tblHorasJan[Horas Trabalhadas Além Jornada])))=0,1,""),"")</f>
        <v/>
      </c>
      <c r="R2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TEXT(tblHorasJan[Data],"ddd")</f>
        <v/>
      </c>
      <c r="D26" s="25"/>
      <c r="E26" s="1"/>
      <c r="F26" s="1"/>
      <c r="G26" s="1"/>
      <c r="H26" s="1"/>
      <c r="I26" s="53"/>
      <c r="J2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6" s="4">
        <f>tblHorasJan[Horas Trabalhadas (1º Período)]+tblHorasJan[Horas Trabalhadas (2º Período)]</f>
        <v>0</v>
      </c>
      <c r="M2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Jornada])+O25</f>
        <v>0</v>
      </c>
      <c r="P26" s="14" t="str">
        <f>IF(tblHorasJan[Horas Trabalhadas Além Jornada]&lt;0,IF(OR(tblHorasJan[Evento 
(1º Período)]="",tblHorasJan[Evento 
(2º Período)]=""),tblHorasJan[Horas Trabalhadas Além Jornada],""),"")</f>
        <v/>
      </c>
      <c r="Q26" s="14" t="str">
        <f>IF(tblHorasJan[Jornada Diária]&lt;&gt;"",IF((N(tblHorasJan[Jornada Diária])-ABS(N(tblHorasJan[Horas Trabalhadas Além Jornada])))=0,1,""),"")</f>
        <v/>
      </c>
      <c r="R2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TEXT(tblHorasJan[Data],"ddd")</f>
        <v/>
      </c>
      <c r="D27" s="25"/>
      <c r="E27" s="1"/>
      <c r="F27" s="1"/>
      <c r="G27" s="1"/>
      <c r="H27" s="1"/>
      <c r="I27" s="53"/>
      <c r="J2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7" s="4">
        <f>tblHorasJan[Horas Trabalhadas (1º Período)]+tblHorasJan[Horas Trabalhadas (2º Período)]</f>
        <v>0</v>
      </c>
      <c r="M2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Jornada])+O26</f>
        <v>0</v>
      </c>
      <c r="P27" s="14" t="str">
        <f>IF(tblHorasJan[Horas Trabalhadas Além Jornada]&lt;0,IF(OR(tblHorasJan[Evento 
(1º Período)]="",tblHorasJan[Evento 
(2º Período)]=""),tblHorasJan[Horas Trabalhadas Além Jornada],""),"")</f>
        <v/>
      </c>
      <c r="Q27" s="14" t="str">
        <f>IF(tblHorasJan[Jornada Diária]&lt;&gt;"",IF((N(tblHorasJan[Jornada Diária])-ABS(N(tblHorasJan[Horas Trabalhadas Além Jornada])))=0,1,""),"")</f>
        <v/>
      </c>
      <c r="R2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TEXT(tblHorasJan[Data],"ddd")</f>
        <v/>
      </c>
      <c r="D28" s="25"/>
      <c r="E28" s="1"/>
      <c r="F28" s="1"/>
      <c r="G28" s="1"/>
      <c r="H28" s="1"/>
      <c r="I28" s="53"/>
      <c r="J2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8" s="4">
        <f>tblHorasJan[Horas Trabalhadas (1º Período)]+tblHorasJan[Horas Trabalhadas (2º Período)]</f>
        <v>0</v>
      </c>
      <c r="M2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Jornada])+O27</f>
        <v>0</v>
      </c>
      <c r="P28" s="14" t="str">
        <f>IF(tblHorasJan[Horas Trabalhadas Além Jornada]&lt;0,IF(OR(tblHorasJan[Evento 
(1º Período)]="",tblHorasJan[Evento 
(2º Período)]=""),tblHorasJan[Horas Trabalhadas Além Jornada],""),"")</f>
        <v/>
      </c>
      <c r="Q28" s="14" t="str">
        <f>IF(tblHorasJan[Jornada Diária]&lt;&gt;"",IF((N(tblHorasJan[Jornada Diária])-ABS(N(tblHorasJan[Horas Trabalhadas Além Jornada])))=0,1,""),"")</f>
        <v/>
      </c>
      <c r="R2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TEXT(tblHorasJan[Data],"ddd")</f>
        <v/>
      </c>
      <c r="D29" s="25"/>
      <c r="E29" s="1"/>
      <c r="F29" s="1"/>
      <c r="G29" s="1"/>
      <c r="H29" s="1"/>
      <c r="I29" s="53"/>
      <c r="J2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9" s="4">
        <f>tblHorasJan[Horas Trabalhadas (1º Período)]+tblHorasJan[Horas Trabalhadas (2º Período)]</f>
        <v>0</v>
      </c>
      <c r="M2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2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2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Jornada])+O28</f>
        <v>0</v>
      </c>
      <c r="P29" s="14" t="str">
        <f>IF(tblHorasJan[Horas Trabalhadas Além Jornada]&lt;0,IF(OR(tblHorasJan[Evento 
(1º Período)]="",tblHorasJan[Evento 
(2º Período)]=""),tblHorasJan[Horas Trabalhadas Além Jornada],""),"")</f>
        <v/>
      </c>
      <c r="Q29" s="14" t="str">
        <f>IF(tblHorasJan[Jornada Diária]&lt;&gt;"",IF((N(tblHorasJan[Jornada Diária])-ABS(N(tblHorasJan[Horas Trabalhadas Além Jornada])))=0,1,""),"")</f>
        <v/>
      </c>
      <c r="R2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TEXT(tblHorasJan[Data],"ddd")</f>
        <v/>
      </c>
      <c r="D30" s="25"/>
      <c r="E30" s="1"/>
      <c r="F30" s="1"/>
      <c r="G30" s="1"/>
      <c r="H30" s="1"/>
      <c r="I30" s="53"/>
      <c r="J3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0" s="4">
        <f>tblHorasJan[Horas Trabalhadas (1º Período)]+tblHorasJan[Horas Trabalhadas (2º Período)]</f>
        <v>0</v>
      </c>
      <c r="M3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Jornada])+O29</f>
        <v>0</v>
      </c>
      <c r="P30" s="14" t="str">
        <f>IF(tblHorasJan[Horas Trabalhadas Além Jornada]&lt;0,IF(OR(tblHorasJan[Evento 
(1º Período)]="",tblHorasJan[Evento 
(2º Período)]=""),tblHorasJan[Horas Trabalhadas Além Jornada],""),"")</f>
        <v/>
      </c>
      <c r="Q30" s="14" t="str">
        <f>IF(tblHorasJan[Jornada Diária]&lt;&gt;"",IF((N(tblHorasJan[Jornada Diária])-ABS(N(tblHorasJan[Horas Trabalhadas Além Jornada])))=0,1,""),"")</f>
        <v/>
      </c>
      <c r="R3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TEXT(tblHorasJan[Data],"ddd")</f>
        <v/>
      </c>
      <c r="D31" s="25"/>
      <c r="E31" s="1"/>
      <c r="F31" s="1"/>
      <c r="G31" s="1"/>
      <c r="H31" s="1"/>
      <c r="I31" s="53"/>
      <c r="J3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1" s="4">
        <f>tblHorasJan[Horas Trabalhadas (1º Período)]+tblHorasJan[Horas Trabalhadas (2º Período)]</f>
        <v>0</v>
      </c>
      <c r="M3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Jornada])+O30</f>
        <v>0</v>
      </c>
      <c r="P31" s="14" t="str">
        <f>IF(tblHorasJan[Horas Trabalhadas Além Jornada]&lt;0,IF(OR(tblHorasJan[Evento 
(1º Período)]="",tblHorasJan[Evento 
(2º Período)]=""),tblHorasJan[Horas Trabalhadas Além Jornada],""),"")</f>
        <v/>
      </c>
      <c r="Q31" s="14" t="str">
        <f>IF(tblHorasJan[Jornada Diária]&lt;&gt;"",IF((N(tblHorasJan[Jornada Diária])-ABS(N(tblHorasJan[Horas Trabalhadas Além Jornada])))=0,1,""),"")</f>
        <v/>
      </c>
      <c r="R3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TEXT(tblHorasJan[Data],"ddd")</f>
        <v/>
      </c>
      <c r="D32" s="25"/>
      <c r="E32" s="1"/>
      <c r="F32" s="1"/>
      <c r="G32" s="1"/>
      <c r="H32" s="1"/>
      <c r="I32" s="53"/>
      <c r="J3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2" s="4">
        <f>tblHorasJan[Horas Trabalhadas (1º Período)]+tblHorasJan[Horas Trabalhadas (2º Período)]</f>
        <v>0</v>
      </c>
      <c r="M3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Jornada])+O31</f>
        <v>0</v>
      </c>
      <c r="P32" s="14" t="str">
        <f>IF(tblHorasJan[Horas Trabalhadas Além Jornada]&lt;0,IF(OR(tblHorasJan[Evento 
(1º Período)]="",tblHorasJan[Evento 
(2º Período)]=""),tblHorasJan[Horas Trabalhadas Além Jornada],""),"")</f>
        <v/>
      </c>
      <c r="Q32" s="14" t="str">
        <f>IF(tblHorasJan[Jornada Diária]&lt;&gt;"",IF((N(tblHorasJan[Jornada Diária])-ABS(N(tblHorasJan[Horas Trabalhadas Além Jornada])))=0,1,""),"")</f>
        <v/>
      </c>
      <c r="R3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TEXT(tblHorasJan[Data],"ddd")</f>
        <v/>
      </c>
      <c r="D33" s="25"/>
      <c r="E33" s="1"/>
      <c r="F33" s="1"/>
      <c r="G33" s="1"/>
      <c r="H33" s="1"/>
      <c r="I33" s="53"/>
      <c r="J3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3" s="4">
        <f>tblHorasJan[Horas Trabalhadas (1º Período)]+tblHorasJan[Horas Trabalhadas (2º Período)]</f>
        <v>0</v>
      </c>
      <c r="M3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Jornada])+O32</f>
        <v>0</v>
      </c>
      <c r="P33" s="14" t="str">
        <f>IF(tblHorasJan[Horas Trabalhadas Além Jornada]&lt;0,IF(OR(tblHorasJan[Evento 
(1º Período)]="",tblHorasJan[Evento 
(2º Período)]=""),tblHorasJan[Horas Trabalhadas Além Jornada],""),"")</f>
        <v/>
      </c>
      <c r="Q33" s="14" t="str">
        <f>IF(tblHorasJan[Jornada Diária]&lt;&gt;"",IF((N(tblHorasJan[Jornada Diária])-ABS(N(tblHorasJan[Horas Trabalhadas Além Jornada])))=0,1,""),"")</f>
        <v/>
      </c>
      <c r="R3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TEXT(tblHorasJan[Data],"ddd")</f>
        <v/>
      </c>
      <c r="D34" s="25"/>
      <c r="E34" s="1"/>
      <c r="F34" s="1"/>
      <c r="G34" s="1"/>
      <c r="H34" s="1"/>
      <c r="I34" s="53"/>
      <c r="J3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4" s="4">
        <f>tblHorasJan[Horas Trabalhadas (1º Período)]+tblHorasJan[Horas Trabalhadas (2º Período)]</f>
        <v>0</v>
      </c>
      <c r="M3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Jornada])+O33</f>
        <v>0</v>
      </c>
      <c r="P34" s="14" t="str">
        <f>IF(tblHorasJan[Horas Trabalhadas Além Jornada]&lt;0,IF(OR(tblHorasJan[Evento 
(1º Período)]="",tblHorasJan[Evento 
(2º Período)]=""),tblHorasJan[Horas Trabalhadas Além Jornada],""),"")</f>
        <v/>
      </c>
      <c r="Q34" s="14" t="str">
        <f>IF(tblHorasJan[Jornada Diária]&lt;&gt;"",IF((N(tblHorasJan[Jornada Diária])-ABS(N(tblHorasJan[Horas Trabalhadas Além Jornada])))=0,1,""),"")</f>
        <v/>
      </c>
      <c r="R3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TEXT(tblHorasJan[Data],"ddd")</f>
        <v/>
      </c>
      <c r="D35" s="25"/>
      <c r="E35" s="1"/>
      <c r="F35" s="1"/>
      <c r="G35" s="1"/>
      <c r="H35" s="1"/>
      <c r="I35" s="53"/>
      <c r="J3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5" s="4">
        <f>tblHorasJan[Horas Trabalhadas (1º Período)]+tblHorasJan[Horas Trabalhadas (2º Período)]</f>
        <v>0</v>
      </c>
      <c r="M3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Jornada])+O34</f>
        <v>0</v>
      </c>
      <c r="P35" s="14" t="str">
        <f>IF(tblHorasJan[Horas Trabalhadas Além Jornada]&lt;0,IF(OR(tblHorasJan[Evento 
(1º Período)]="",tblHorasJan[Evento 
(2º Período)]=""),tblHorasJan[Horas Trabalhadas Além Jornada],""),"")</f>
        <v/>
      </c>
      <c r="Q35" s="14" t="str">
        <f>IF(tblHorasJan[Jornada Diária]&lt;&gt;"",IF((N(tblHorasJan[Jornada Diária])-ABS(N(tblHorasJan[Horas Trabalhadas Além Jornada])))=0,1,""),"")</f>
        <v/>
      </c>
      <c r="R3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TEXT(tblHorasJan[Data],"ddd")</f>
        <v/>
      </c>
      <c r="D36" s="25"/>
      <c r="E36" s="1"/>
      <c r="F36" s="1"/>
      <c r="G36" s="1"/>
      <c r="H36" s="1"/>
      <c r="I36" s="53"/>
      <c r="J3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6" s="4">
        <f>tblHorasJan[Horas Trabalhadas (1º Período)]+tblHorasJan[Horas Trabalhadas (2º Período)]</f>
        <v>0</v>
      </c>
      <c r="M3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Jornada])+O35</f>
        <v>0</v>
      </c>
      <c r="P36" s="14" t="str">
        <f>IF(tblHorasJan[Horas Trabalhadas Além Jornada]&lt;0,IF(OR(tblHorasJan[Evento 
(1º Período)]="",tblHorasJan[Evento 
(2º Período)]=""),tblHorasJan[Horas Trabalhadas Além Jornada],""),"")</f>
        <v/>
      </c>
      <c r="Q36" s="14" t="str">
        <f>IF(tblHorasJan[Jornada Diária]&lt;&gt;"",IF((N(tblHorasJan[Jornada Diária])-ABS(N(tblHorasJan[Horas Trabalhadas Além Jornada])))=0,1,""),"")</f>
        <v/>
      </c>
      <c r="R3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TEXT(tblHorasJan[Data],"ddd")</f>
        <v/>
      </c>
      <c r="D37" s="25"/>
      <c r="E37" s="1"/>
      <c r="F37" s="1"/>
      <c r="G37" s="1"/>
      <c r="H37" s="1"/>
      <c r="I37" s="53"/>
      <c r="J3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7" s="4">
        <f>tblHorasJan[Horas Trabalhadas (1º Período)]+tblHorasJan[Horas Trabalhadas (2º Período)]</f>
        <v>0</v>
      </c>
      <c r="M3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Jornada])+O36</f>
        <v>0</v>
      </c>
      <c r="P37" s="14" t="str">
        <f>IF(tblHorasJan[Horas Trabalhadas Além Jornada]&lt;0,IF(OR(tblHorasJan[Evento 
(1º Período)]="",tblHorasJan[Evento 
(2º Período)]=""),tblHorasJan[Horas Trabalhadas Além Jornada],""),"")</f>
        <v/>
      </c>
      <c r="Q37" s="14" t="str">
        <f>IF(tblHorasJan[Jornada Diária]&lt;&gt;"",IF((N(tblHorasJan[Jornada Diária])-ABS(N(tblHorasJan[Horas Trabalhadas Além Jornada])))=0,1,""),"")</f>
        <v/>
      </c>
      <c r="R3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TEXT(tblHorasJan[Data],"ddd")</f>
        <v/>
      </c>
      <c r="D38" s="25"/>
      <c r="E38" s="1"/>
      <c r="F38" s="1"/>
      <c r="G38" s="1"/>
      <c r="H38" s="1"/>
      <c r="I38" s="53"/>
      <c r="J3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8" s="4">
        <f>tblHorasJan[Horas Trabalhadas (1º Período)]+tblHorasJan[Horas Trabalhadas (2º Período)]</f>
        <v>0</v>
      </c>
      <c r="M3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Jornada])+O37</f>
        <v>0</v>
      </c>
      <c r="P38" s="14" t="str">
        <f>IF(tblHorasJan[Horas Trabalhadas Além Jornada]&lt;0,IF(OR(tblHorasJan[Evento 
(1º Período)]="",tblHorasJan[Evento 
(2º Período)]=""),tblHorasJan[Horas Trabalhadas Além Jornada],""),"")</f>
        <v/>
      </c>
      <c r="Q38" s="14" t="str">
        <f>IF(tblHorasJan[Jornada Diária]&lt;&gt;"",IF((N(tblHorasJan[Jornada Diária])-ABS(N(tblHorasJan[Horas Trabalhadas Além Jornada])))=0,1,""),"")</f>
        <v/>
      </c>
      <c r="R3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TEXT(tblHorasJan[Data],"ddd")</f>
        <v/>
      </c>
      <c r="D39" s="25"/>
      <c r="E39" s="1"/>
      <c r="F39" s="1"/>
      <c r="G39" s="1"/>
      <c r="H39" s="1"/>
      <c r="I39" s="53"/>
      <c r="J3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9" s="4">
        <f>tblHorasJan[Horas Trabalhadas (1º Período)]+tblHorasJan[Horas Trabalhadas (2º Período)]</f>
        <v>0</v>
      </c>
      <c r="M3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IF(VLOOKUP(tblHorasJan[Dia],tblDiaUtil[[Abreviatura]:[1º Período]],3,FALSE)&gt;0,VLOOKUP(tblHorasJan[Dia],tblDiaUtil[[Abreviatura]:[1º Período]],3,FALSE),JORNADA),
              ""),
         "")</f>
        <v/>
      </c>
      <c r="N3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Período]],4,FALSE)="Não",TRUE,FALSE))),-"8:00", IF(OR(
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Período]],4,FALSE)="Não",TRUE,FALSE))),-"4:00",0
)))</f>
        <v>0</v>
      </c>
      <c r="O3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Jornada])+O38</f>
        <v>0</v>
      </c>
      <c r="P39" s="14" t="str">
        <f>IF(tblHorasJan[Horas Trabalhadas Além Jornada]&lt;0,IF(OR(tblHorasJan[Evento 
(1º Período)]="",tblHorasJan[Evento 
(2º Período)]=""),tblHorasJan[Horas Trabalhadas Além Jornada],""),"")</f>
        <v/>
      </c>
      <c r="Q39" s="14" t="str">
        <f>IF(tblHorasJan[Jornada Diária]&lt;&gt;"",IF((N(tblHorasJan[Jornada Diária])-ABS(N(tblHorasJan[Horas Trabalhadas Além Jornada])))=0,1,""),"")</f>
        <v/>
      </c>
      <c r="R3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5fkhhRaqLWxSnBnw/51qxfBTxnPRkTY4TpZbFX1AXgj+9OG5iRvIEC6awbgoSouHAS1mEPzU0io/PgFPUPPgKQ==" saltValue="7nLHxxa1A7R+iI9GHxLyBw==" spinCount="100000" sheet="1" formatCells="0" formatColumns="0" formatRows="0" selectLockedCells="1" autoFilter="0" pivotTables="0"/>
  <dataConsolidate/>
  <mergeCells count="8">
    <mergeCell ref="P6:S6"/>
    <mergeCell ref="O1:T4"/>
    <mergeCell ref="H4:I4"/>
    <mergeCell ref="B5:C5"/>
    <mergeCell ref="B6:C6"/>
    <mergeCell ref="G2:I2"/>
    <mergeCell ref="H3:I3"/>
    <mergeCell ref="O5:O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33616478-990B-44FE-BB07-40117DF3ADA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 J10:J39</xm:sqref>
        </x14:conditionalFormatting>
        <x14:conditionalFormatting xmlns:xm="http://schemas.microsoft.com/office/excel/2006/main">
          <x14:cfRule type="expression" priority="12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18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 K10:T39</xm:sqref>
        </x14:conditionalFormatting>
        <x14:conditionalFormatting xmlns:xm="http://schemas.microsoft.com/office/excel/2006/main">
          <x14:cfRule type="expression" priority="2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4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CBB16051-391C-4CE1-AC4C-93FFD8B6352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Feverei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64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Janeiro!O39</f>
        <v>0</v>
      </c>
      <c r="P7" s="45">
        <f>SUM(tblHorasFev[Atrasos
(horas)])</f>
        <v>0</v>
      </c>
      <c r="Q7" s="46">
        <f>SUM(tblHorasFev[Faltas
(dias)])</f>
        <v>0</v>
      </c>
      <c r="R7" s="45">
        <f>SUM(tblHorasFev[Hora Extra Normal])</f>
        <v>0</v>
      </c>
      <c r="S7" s="45">
        <f>SUM(tblHorasFev[Hora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TEXT(tblHorasFev[Data],"ddd")</f>
        <v/>
      </c>
      <c r="D9" s="25"/>
      <c r="E9" s="1"/>
      <c r="F9" s="1"/>
      <c r="G9" s="1"/>
      <c r="H9" s="1"/>
      <c r="I9" s="53"/>
      <c r="J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9" s="4">
        <f>tblHorasFev[Horas Trabalhadas (1º Período)]+tblHorasFev[Horas Trabalhadas (2º Período)]</f>
        <v>0</v>
      </c>
      <c r="M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Jornada])+O7</f>
        <v>0</v>
      </c>
      <c r="P9" s="14" t="str">
        <f>IF(tblHorasFev[Horas Trabalhadas Além Jornada]&lt;0,IF(OR(tblHorasFev[Evento 
(1º Período)]="",tblHorasFev[Evento 
(2º Período)]=""),tblHorasFev[Horas Trabalhadas Além Jornada],""),"")</f>
        <v/>
      </c>
      <c r="Q9" s="14" t="str">
        <f>IF(tblHorasFev[Jornada Diária]&lt;&gt;"",IF((N(tblHorasFev[Jornada Diária])-ABS(N(tblHorasFev[Horas Trabalhadas Além Jornada])))=0,1,""),"")</f>
        <v/>
      </c>
      <c r="R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TEXT(tblHorasFev[Data],"ddd")</f>
        <v/>
      </c>
      <c r="D10" s="25"/>
      <c r="E10" s="1"/>
      <c r="F10" s="1"/>
      <c r="G10" s="1"/>
      <c r="H10" s="1"/>
      <c r="I10" s="53"/>
      <c r="J1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0" s="4">
        <f>tblHorasFev[Horas Trabalhadas (1º Período)]+tblHorasFev[Horas Trabalhadas (2º Período)]</f>
        <v>0</v>
      </c>
      <c r="M1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Jornada])+O9</f>
        <v>0</v>
      </c>
      <c r="P10" s="14" t="str">
        <f>IF(tblHorasFev[Horas Trabalhadas Além Jornada]&lt;0,IF(OR(tblHorasFev[Evento 
(1º Período)]="",tblHorasFev[Evento 
(2º Período)]=""),tblHorasFev[Horas Trabalhadas Além Jornada],""),"")</f>
        <v/>
      </c>
      <c r="Q10" s="14" t="str">
        <f>IF(tblHorasFev[Jornada Diária]&lt;&gt;"",IF((N(tblHorasFev[Jornada Diária])-ABS(N(tblHorasFev[Horas Trabalhadas Além Jornada])))=0,1,""),"")</f>
        <v/>
      </c>
      <c r="R1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TEXT(tblHorasFev[Data],"ddd")</f>
        <v/>
      </c>
      <c r="D11" s="25"/>
      <c r="E11" s="1"/>
      <c r="F11" s="1"/>
      <c r="G11" s="1"/>
      <c r="H11" s="1"/>
      <c r="I11" s="53"/>
      <c r="J1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1" s="4">
        <f>tblHorasFev[Horas Trabalhadas (1º Período)]+tblHorasFev[Horas Trabalhadas (2º Período)]</f>
        <v>0</v>
      </c>
      <c r="M1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Jornada])+O10</f>
        <v>0</v>
      </c>
      <c r="P11" s="14" t="str">
        <f>IF(tblHorasFev[Horas Trabalhadas Além Jornada]&lt;0,IF(OR(tblHorasFev[Evento 
(1º Período)]="",tblHorasFev[Evento 
(2º Período)]=""),tblHorasFev[Horas Trabalhadas Além Jornada],""),"")</f>
        <v/>
      </c>
      <c r="Q11" s="14" t="str">
        <f>IF(tblHorasFev[Jornada Diária]&lt;&gt;"",IF((N(tblHorasFev[Jornada Diária])-ABS(N(tblHorasFev[Horas Trabalhadas Além Jornada])))=0,1,""),"")</f>
        <v/>
      </c>
      <c r="R1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TEXT(tblHorasFev[Data],"ddd")</f>
        <v/>
      </c>
      <c r="D12" s="25"/>
      <c r="E12" s="1"/>
      <c r="F12" s="1"/>
      <c r="G12" s="1"/>
      <c r="H12" s="1"/>
      <c r="I12" s="53"/>
      <c r="J1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2" s="4">
        <f>tblHorasFev[Horas Trabalhadas (1º Período)]+tblHorasFev[Horas Trabalhadas (2º Período)]</f>
        <v>0</v>
      </c>
      <c r="M1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Jornada])+O11</f>
        <v>0</v>
      </c>
      <c r="P12" s="14" t="str">
        <f>IF(tblHorasFev[Horas Trabalhadas Além Jornada]&lt;0,IF(OR(tblHorasFev[Evento 
(1º Período)]="",tblHorasFev[Evento 
(2º Período)]=""),tblHorasFev[Horas Trabalhadas Além Jornada],""),"")</f>
        <v/>
      </c>
      <c r="Q12" s="14" t="str">
        <f>IF(tblHorasFev[Jornada Diária]&lt;&gt;"",IF((N(tblHorasFev[Jornada Diária])-ABS(N(tblHorasFev[Horas Trabalhadas Além Jornada])))=0,1,""),"")</f>
        <v/>
      </c>
      <c r="R1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TEXT(tblHorasFev[Data],"ddd")</f>
        <v/>
      </c>
      <c r="D13" s="25"/>
      <c r="E13" s="1"/>
      <c r="F13" s="1"/>
      <c r="G13" s="1"/>
      <c r="H13" s="1"/>
      <c r="I13" s="53"/>
      <c r="J1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3" s="4">
        <f>tblHorasFev[Horas Trabalhadas (1º Período)]+tblHorasFev[Horas Trabalhadas (2º Período)]</f>
        <v>0</v>
      </c>
      <c r="M1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Jornada])+O12</f>
        <v>0</v>
      </c>
      <c r="P13" s="14" t="str">
        <f>IF(tblHorasFev[Horas Trabalhadas Além Jornada]&lt;0,IF(OR(tblHorasFev[Evento 
(1º Período)]="",tblHorasFev[Evento 
(2º Período)]=""),tblHorasFev[Horas Trabalhadas Além Jornada],""),"")</f>
        <v/>
      </c>
      <c r="Q13" s="14" t="str">
        <f>IF(tblHorasFev[Jornada Diária]&lt;&gt;"",IF((N(tblHorasFev[Jornada Diária])-ABS(N(tblHorasFev[Horas Trabalhadas Além Jornada])))=0,1,""),"")</f>
        <v/>
      </c>
      <c r="R1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TEXT(tblHorasFev[Data],"ddd")</f>
        <v/>
      </c>
      <c r="D14" s="25"/>
      <c r="E14" s="1"/>
      <c r="F14" s="1"/>
      <c r="G14" s="1"/>
      <c r="H14" s="1"/>
      <c r="I14" s="53"/>
      <c r="J1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4" s="4">
        <f>tblHorasFev[Horas Trabalhadas (1º Período)]+tblHorasFev[Horas Trabalhadas (2º Período)]</f>
        <v>0</v>
      </c>
      <c r="M1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Jornada])+O13</f>
        <v>0</v>
      </c>
      <c r="P14" s="14" t="str">
        <f>IF(tblHorasFev[Horas Trabalhadas Além Jornada]&lt;0,IF(OR(tblHorasFev[Evento 
(1º Período)]="",tblHorasFev[Evento 
(2º Período)]=""),tblHorasFev[Horas Trabalhadas Além Jornada],""),"")</f>
        <v/>
      </c>
      <c r="Q14" s="14" t="str">
        <f>IF(tblHorasFev[Jornada Diária]&lt;&gt;"",IF((N(tblHorasFev[Jornada Diária])-ABS(N(tblHorasFev[Horas Trabalhadas Além Jornada])))=0,1,""),"")</f>
        <v/>
      </c>
      <c r="R1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TEXT(tblHorasFev[Data],"ddd")</f>
        <v/>
      </c>
      <c r="D15" s="25"/>
      <c r="E15" s="1"/>
      <c r="F15" s="1"/>
      <c r="G15" s="1"/>
      <c r="H15" s="1"/>
      <c r="I15" s="53"/>
      <c r="J1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5" s="4">
        <f>tblHorasFev[Horas Trabalhadas (1º Período)]+tblHorasFev[Horas Trabalhadas (2º Período)]</f>
        <v>0</v>
      </c>
      <c r="M1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Jornada])+O14</f>
        <v>0</v>
      </c>
      <c r="P15" s="14" t="str">
        <f>IF(tblHorasFev[Horas Trabalhadas Além Jornada]&lt;0,IF(OR(tblHorasFev[Evento 
(1º Período)]="",tblHorasFev[Evento 
(2º Período)]=""),tblHorasFev[Horas Trabalhadas Além Jornada],""),"")</f>
        <v/>
      </c>
      <c r="Q15" s="14" t="str">
        <f>IF(tblHorasFev[Jornada Diária]&lt;&gt;"",IF((N(tblHorasFev[Jornada Diária])-ABS(N(tblHorasFev[Horas Trabalhadas Além Jornada])))=0,1,""),"")</f>
        <v/>
      </c>
      <c r="R1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TEXT(tblHorasFev[Data],"ddd")</f>
        <v/>
      </c>
      <c r="D16" s="25"/>
      <c r="E16" s="1"/>
      <c r="F16" s="1"/>
      <c r="G16" s="1"/>
      <c r="H16" s="1"/>
      <c r="I16" s="53"/>
      <c r="J1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6" s="4">
        <f>tblHorasFev[Horas Trabalhadas (1º Período)]+tblHorasFev[Horas Trabalhadas (2º Período)]</f>
        <v>0</v>
      </c>
      <c r="M1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Jornada])+O15</f>
        <v>0</v>
      </c>
      <c r="P16" s="14" t="str">
        <f>IF(tblHorasFev[Horas Trabalhadas Além Jornada]&lt;0,IF(OR(tblHorasFev[Evento 
(1º Período)]="",tblHorasFev[Evento 
(2º Período)]=""),tblHorasFev[Horas Trabalhadas Além Jornada],""),"")</f>
        <v/>
      </c>
      <c r="Q16" s="14" t="str">
        <f>IF(tblHorasFev[Jornada Diária]&lt;&gt;"",IF((N(tblHorasFev[Jornada Diária])-ABS(N(tblHorasFev[Horas Trabalhadas Além Jornada])))=0,1,""),"")</f>
        <v/>
      </c>
      <c r="R1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TEXT(tblHorasFev[Data],"ddd")</f>
        <v/>
      </c>
      <c r="D17" s="25"/>
      <c r="E17" s="1"/>
      <c r="F17" s="1"/>
      <c r="G17" s="1"/>
      <c r="H17" s="1"/>
      <c r="I17" s="53"/>
      <c r="J1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7" s="4">
        <f>tblHorasFev[Horas Trabalhadas (1º Período)]+tblHorasFev[Horas Trabalhadas (2º Período)]</f>
        <v>0</v>
      </c>
      <c r="M1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Jornada])+O16</f>
        <v>0</v>
      </c>
      <c r="P17" s="14" t="str">
        <f>IF(tblHorasFev[Horas Trabalhadas Além Jornada]&lt;0,IF(OR(tblHorasFev[Evento 
(1º Período)]="",tblHorasFev[Evento 
(2º Período)]=""),tblHorasFev[Horas Trabalhadas Além Jornada],""),"")</f>
        <v/>
      </c>
      <c r="Q17" s="14" t="str">
        <f>IF(tblHorasFev[Jornada Diária]&lt;&gt;"",IF((N(tblHorasFev[Jornada Diária])-ABS(N(tblHorasFev[Horas Trabalhadas Além Jornada])))=0,1,""),"")</f>
        <v/>
      </c>
      <c r="R1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TEXT(tblHorasFev[Data],"ddd")</f>
        <v/>
      </c>
      <c r="D18" s="25"/>
      <c r="E18" s="1"/>
      <c r="F18" s="1"/>
      <c r="G18" s="1"/>
      <c r="H18" s="1"/>
      <c r="I18" s="53"/>
      <c r="J1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8" s="4">
        <f>tblHorasFev[Horas Trabalhadas (1º Período)]+tblHorasFev[Horas Trabalhadas (2º Período)]</f>
        <v>0</v>
      </c>
      <c r="M1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Jornada])+O17</f>
        <v>0</v>
      </c>
      <c r="P18" s="14" t="str">
        <f>IF(tblHorasFev[Horas Trabalhadas Além Jornada]&lt;0,IF(OR(tblHorasFev[Evento 
(1º Período)]="",tblHorasFev[Evento 
(2º Período)]=""),tblHorasFev[Horas Trabalhadas Além Jornada],""),"")</f>
        <v/>
      </c>
      <c r="Q18" s="14" t="str">
        <f>IF(tblHorasFev[Jornada Diária]&lt;&gt;"",IF((N(tblHorasFev[Jornada Diária])-ABS(N(tblHorasFev[Horas Trabalhadas Além Jornada])))=0,1,""),"")</f>
        <v/>
      </c>
      <c r="R1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TEXT(tblHorasFev[Data],"ddd")</f>
        <v/>
      </c>
      <c r="D19" s="25"/>
      <c r="E19" s="1"/>
      <c r="F19" s="1"/>
      <c r="G19" s="1"/>
      <c r="H19" s="1"/>
      <c r="I19" s="53"/>
      <c r="J1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9" s="4">
        <f>tblHorasFev[Horas Trabalhadas (1º Período)]+tblHorasFev[Horas Trabalhadas (2º Período)]</f>
        <v>0</v>
      </c>
      <c r="M1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1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1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Jornada])+O18</f>
        <v>0</v>
      </c>
      <c r="P19" s="14" t="str">
        <f>IF(tblHorasFev[Horas Trabalhadas Além Jornada]&lt;0,IF(OR(tblHorasFev[Evento 
(1º Período)]="",tblHorasFev[Evento 
(2º Período)]=""),tblHorasFev[Horas Trabalhadas Além Jornada],""),"")</f>
        <v/>
      </c>
      <c r="Q19" s="14" t="str">
        <f>IF(tblHorasFev[Jornada Diária]&lt;&gt;"",IF((N(tblHorasFev[Jornada Diária])-ABS(N(tblHorasFev[Horas Trabalhadas Além Jornada])))=0,1,""),"")</f>
        <v/>
      </c>
      <c r="R1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TEXT(tblHorasFev[Data],"ddd")</f>
        <v/>
      </c>
      <c r="D20" s="25"/>
      <c r="E20" s="1"/>
      <c r="F20" s="1"/>
      <c r="G20" s="1"/>
      <c r="H20" s="1"/>
      <c r="I20" s="53"/>
      <c r="J2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0" s="4">
        <f>tblHorasFev[Horas Trabalhadas (1º Período)]+tblHorasFev[Horas Trabalhadas (2º Período)]</f>
        <v>0</v>
      </c>
      <c r="M2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Jornada])+O19</f>
        <v>0</v>
      </c>
      <c r="P20" s="14" t="str">
        <f>IF(tblHorasFev[Horas Trabalhadas Além Jornada]&lt;0,IF(OR(tblHorasFev[Evento 
(1º Período)]="",tblHorasFev[Evento 
(2º Período)]=""),tblHorasFev[Horas Trabalhadas Além Jornada],""),"")</f>
        <v/>
      </c>
      <c r="Q20" s="14" t="str">
        <f>IF(tblHorasFev[Jornada Diária]&lt;&gt;"",IF((N(tblHorasFev[Jornada Diária])-ABS(N(tblHorasFev[Horas Trabalhadas Além Jornada])))=0,1,""),"")</f>
        <v/>
      </c>
      <c r="R2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TEXT(tblHorasFev[Data],"ddd")</f>
        <v/>
      </c>
      <c r="D21" s="25"/>
      <c r="E21" s="1"/>
      <c r="F21" s="1"/>
      <c r="G21" s="1"/>
      <c r="H21" s="1"/>
      <c r="I21" s="53"/>
      <c r="J2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1" s="4">
        <f>tblHorasFev[Horas Trabalhadas (1º Período)]+tblHorasFev[Horas Trabalhadas (2º Período)]</f>
        <v>0</v>
      </c>
      <c r="M2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Jornada])+O20</f>
        <v>0</v>
      </c>
      <c r="P21" s="14" t="str">
        <f>IF(tblHorasFev[Horas Trabalhadas Além Jornada]&lt;0,IF(OR(tblHorasFev[Evento 
(1º Período)]="",tblHorasFev[Evento 
(2º Período)]=""),tblHorasFev[Horas Trabalhadas Além Jornada],""),"")</f>
        <v/>
      </c>
      <c r="Q21" s="14" t="str">
        <f>IF(tblHorasFev[Jornada Diária]&lt;&gt;"",IF((N(tblHorasFev[Jornada Diária])-ABS(N(tblHorasFev[Horas Trabalhadas Além Jornada])))=0,1,""),"")</f>
        <v/>
      </c>
      <c r="R2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TEXT(tblHorasFev[Data],"ddd")</f>
        <v/>
      </c>
      <c r="D22" s="25"/>
      <c r="E22" s="1"/>
      <c r="F22" s="1"/>
      <c r="G22" s="1"/>
      <c r="H22" s="1"/>
      <c r="I22" s="53"/>
      <c r="J2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2" s="4">
        <f>tblHorasFev[Horas Trabalhadas (1º Período)]+tblHorasFev[Horas Trabalhadas (2º Período)]</f>
        <v>0</v>
      </c>
      <c r="M2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Jornada])+O21</f>
        <v>0</v>
      </c>
      <c r="P22" s="14" t="str">
        <f>IF(tblHorasFev[Horas Trabalhadas Além Jornada]&lt;0,IF(OR(tblHorasFev[Evento 
(1º Período)]="",tblHorasFev[Evento 
(2º Período)]=""),tblHorasFev[Horas Trabalhadas Além Jornada],""),"")</f>
        <v/>
      </c>
      <c r="Q22" s="14" t="str">
        <f>IF(tblHorasFev[Jornada Diária]&lt;&gt;"",IF((N(tblHorasFev[Jornada Diária])-ABS(N(tblHorasFev[Horas Trabalhadas Além Jornada])))=0,1,""),"")</f>
        <v/>
      </c>
      <c r="R2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TEXT(tblHorasFev[Data],"ddd")</f>
        <v/>
      </c>
      <c r="D23" s="25"/>
      <c r="E23" s="1"/>
      <c r="F23" s="1"/>
      <c r="G23" s="1"/>
      <c r="H23" s="1"/>
      <c r="I23" s="53"/>
      <c r="J2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3" s="4">
        <f>tblHorasFev[Horas Trabalhadas (1º Período)]+tblHorasFev[Horas Trabalhadas (2º Período)]</f>
        <v>0</v>
      </c>
      <c r="M2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Jornada])+O22</f>
        <v>0</v>
      </c>
      <c r="P23" s="14" t="str">
        <f>IF(tblHorasFev[Horas Trabalhadas Além Jornada]&lt;0,IF(OR(tblHorasFev[Evento 
(1º Período)]="",tblHorasFev[Evento 
(2º Período)]=""),tblHorasFev[Horas Trabalhadas Além Jornada],""),"")</f>
        <v/>
      </c>
      <c r="Q23" s="14" t="str">
        <f>IF(tblHorasFev[Jornada Diária]&lt;&gt;"",IF((N(tblHorasFev[Jornada Diária])-ABS(N(tblHorasFev[Horas Trabalhadas Além Jornada])))=0,1,""),"")</f>
        <v/>
      </c>
      <c r="R2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TEXT(tblHorasFev[Data],"ddd")</f>
        <v/>
      </c>
      <c r="D24" s="25"/>
      <c r="E24" s="1"/>
      <c r="F24" s="1"/>
      <c r="G24" s="1"/>
      <c r="H24" s="1"/>
      <c r="I24" s="53"/>
      <c r="J2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4" s="4">
        <f>tblHorasFev[Horas Trabalhadas (1º Período)]+tblHorasFev[Horas Trabalhadas (2º Período)]</f>
        <v>0</v>
      </c>
      <c r="M2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Jornada])+O23</f>
        <v>0</v>
      </c>
      <c r="P24" s="14" t="str">
        <f>IF(tblHorasFev[Horas Trabalhadas Além Jornada]&lt;0,IF(OR(tblHorasFev[Evento 
(1º Período)]="",tblHorasFev[Evento 
(2º Período)]=""),tblHorasFev[Horas Trabalhadas Além Jornada],""),"")</f>
        <v/>
      </c>
      <c r="Q24" s="14" t="str">
        <f>IF(tblHorasFev[Jornada Diária]&lt;&gt;"",IF((N(tblHorasFev[Jornada Diária])-ABS(N(tblHorasFev[Horas Trabalhadas Além Jornada])))=0,1,""),"")</f>
        <v/>
      </c>
      <c r="R2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TEXT(tblHorasFev[Data],"ddd")</f>
        <v/>
      </c>
      <c r="D25" s="25"/>
      <c r="E25" s="1"/>
      <c r="F25" s="1"/>
      <c r="G25" s="1"/>
      <c r="H25" s="1"/>
      <c r="I25" s="53"/>
      <c r="J2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5" s="4">
        <f>tblHorasFev[Horas Trabalhadas (1º Período)]+tblHorasFev[Horas Trabalhadas (2º Período)]</f>
        <v>0</v>
      </c>
      <c r="M2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Jornada])+O24</f>
        <v>0</v>
      </c>
      <c r="P25" s="14" t="str">
        <f>IF(tblHorasFev[Horas Trabalhadas Além Jornada]&lt;0,IF(OR(tblHorasFev[Evento 
(1º Período)]="",tblHorasFev[Evento 
(2º Período)]=""),tblHorasFev[Horas Trabalhadas Além Jornada],""),"")</f>
        <v/>
      </c>
      <c r="Q25" s="14" t="str">
        <f>IF(tblHorasFev[Jornada Diária]&lt;&gt;"",IF((N(tblHorasFev[Jornada Diária])-ABS(N(tblHorasFev[Horas Trabalhadas Além Jornada])))=0,1,""),"")</f>
        <v/>
      </c>
      <c r="R2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TEXT(tblHorasFev[Data],"ddd")</f>
        <v/>
      </c>
      <c r="D26" s="25"/>
      <c r="E26" s="1"/>
      <c r="F26" s="1"/>
      <c r="G26" s="1"/>
      <c r="H26" s="1"/>
      <c r="I26" s="53"/>
      <c r="J2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6" s="4">
        <f>tblHorasFev[Horas Trabalhadas (1º Período)]+tblHorasFev[Horas Trabalhadas (2º Período)]</f>
        <v>0</v>
      </c>
      <c r="M2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Jornada])+O25</f>
        <v>0</v>
      </c>
      <c r="P26" s="14" t="str">
        <f>IF(tblHorasFev[Horas Trabalhadas Além Jornada]&lt;0,IF(OR(tblHorasFev[Evento 
(1º Período)]="",tblHorasFev[Evento 
(2º Período)]=""),tblHorasFev[Horas Trabalhadas Além Jornada],""),"")</f>
        <v/>
      </c>
      <c r="Q26" s="14" t="str">
        <f>IF(tblHorasFev[Jornada Diária]&lt;&gt;"",IF((N(tblHorasFev[Jornada Diária])-ABS(N(tblHorasFev[Horas Trabalhadas Além Jornada])))=0,1,""),"")</f>
        <v/>
      </c>
      <c r="R2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TEXT(tblHorasFev[Data],"ddd")</f>
        <v/>
      </c>
      <c r="D27" s="25"/>
      <c r="E27" s="1"/>
      <c r="F27" s="1"/>
      <c r="G27" s="1"/>
      <c r="H27" s="1"/>
      <c r="I27" s="53"/>
      <c r="J2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7" s="4">
        <f>tblHorasFev[Horas Trabalhadas (1º Período)]+tblHorasFev[Horas Trabalhadas (2º Período)]</f>
        <v>0</v>
      </c>
      <c r="M2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Jornada])+O26</f>
        <v>0</v>
      </c>
      <c r="P27" s="14" t="str">
        <f>IF(tblHorasFev[Horas Trabalhadas Além Jornada]&lt;0,IF(OR(tblHorasFev[Evento 
(1º Período)]="",tblHorasFev[Evento 
(2º Período)]=""),tblHorasFev[Horas Trabalhadas Além Jornada],""),"")</f>
        <v/>
      </c>
      <c r="Q27" s="14" t="str">
        <f>IF(tblHorasFev[Jornada Diária]&lt;&gt;"",IF((N(tblHorasFev[Jornada Diária])-ABS(N(tblHorasFev[Horas Trabalhadas Além Jornada])))=0,1,""),"")</f>
        <v/>
      </c>
      <c r="R2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TEXT(tblHorasFev[Data],"ddd")</f>
        <v/>
      </c>
      <c r="D28" s="25"/>
      <c r="E28" s="1"/>
      <c r="F28" s="1"/>
      <c r="G28" s="1"/>
      <c r="H28" s="1"/>
      <c r="I28" s="53"/>
      <c r="J2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8" s="4">
        <f>tblHorasFev[Horas Trabalhadas (1º Período)]+tblHorasFev[Horas Trabalhadas (2º Período)]</f>
        <v>0</v>
      </c>
      <c r="M2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Jornada])+O27</f>
        <v>0</v>
      </c>
      <c r="P28" s="14" t="str">
        <f>IF(tblHorasFev[Horas Trabalhadas Além Jornada]&lt;0,IF(OR(tblHorasFev[Evento 
(1º Período)]="",tblHorasFev[Evento 
(2º Período)]=""),tblHorasFev[Horas Trabalhadas Além Jornada],""),"")</f>
        <v/>
      </c>
      <c r="Q28" s="14" t="str">
        <f>IF(tblHorasFev[Jornada Diária]&lt;&gt;"",IF((N(tblHorasFev[Jornada Diária])-ABS(N(tblHorasFev[Horas Trabalhadas Além Jornada])))=0,1,""),"")</f>
        <v/>
      </c>
      <c r="R2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TEXT(tblHorasFev[Data],"ddd")</f>
        <v/>
      </c>
      <c r="D29" s="25"/>
      <c r="E29" s="1"/>
      <c r="F29" s="1"/>
      <c r="G29" s="1"/>
      <c r="H29" s="1"/>
      <c r="I29" s="53"/>
      <c r="J2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9" s="4">
        <f>tblHorasFev[Horas Trabalhadas (1º Período)]+tblHorasFev[Horas Trabalhadas (2º Período)]</f>
        <v>0</v>
      </c>
      <c r="M2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2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2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Jornada])+O28</f>
        <v>0</v>
      </c>
      <c r="P29" s="14" t="str">
        <f>IF(tblHorasFev[Horas Trabalhadas Além Jornada]&lt;0,IF(OR(tblHorasFev[Evento 
(1º Período)]="",tblHorasFev[Evento 
(2º Período)]=""),tblHorasFev[Horas Trabalhadas Além Jornada],""),"")</f>
        <v/>
      </c>
      <c r="Q29" s="14" t="str">
        <f>IF(tblHorasFev[Jornada Diária]&lt;&gt;"",IF((N(tblHorasFev[Jornada Diária])-ABS(N(tblHorasFev[Horas Trabalhadas Além Jornada])))=0,1,""),"")</f>
        <v/>
      </c>
      <c r="R2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TEXT(tblHorasFev[Data],"ddd")</f>
        <v/>
      </c>
      <c r="D30" s="25"/>
      <c r="E30" s="1"/>
      <c r="F30" s="1"/>
      <c r="G30" s="1"/>
      <c r="H30" s="1"/>
      <c r="I30" s="53"/>
      <c r="J3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0" s="4">
        <f>tblHorasFev[Horas Trabalhadas (1º Período)]+tblHorasFev[Horas Trabalhadas (2º Período)]</f>
        <v>0</v>
      </c>
      <c r="M3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Jornada])+O29</f>
        <v>0</v>
      </c>
      <c r="P30" s="14" t="str">
        <f>IF(tblHorasFev[Horas Trabalhadas Além Jornada]&lt;0,IF(OR(tblHorasFev[Evento 
(1º Período)]="",tblHorasFev[Evento 
(2º Período)]=""),tblHorasFev[Horas Trabalhadas Além Jornada],""),"")</f>
        <v/>
      </c>
      <c r="Q30" s="14" t="str">
        <f>IF(tblHorasFev[Jornada Diária]&lt;&gt;"",IF((N(tblHorasFev[Jornada Diária])-ABS(N(tblHorasFev[Horas Trabalhadas Além Jornada])))=0,1,""),"")</f>
        <v/>
      </c>
      <c r="R3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TEXT(tblHorasFev[Data],"ddd")</f>
        <v/>
      </c>
      <c r="D31" s="25"/>
      <c r="E31" s="1"/>
      <c r="F31" s="1"/>
      <c r="G31" s="1"/>
      <c r="H31" s="1"/>
      <c r="I31" s="53"/>
      <c r="J3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1" s="4">
        <f>tblHorasFev[Horas Trabalhadas (1º Período)]+tblHorasFev[Horas Trabalhadas (2º Período)]</f>
        <v>0</v>
      </c>
      <c r="M3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Jornada])+O30</f>
        <v>0</v>
      </c>
      <c r="P31" s="14" t="str">
        <f>IF(tblHorasFev[Horas Trabalhadas Além Jornada]&lt;0,IF(OR(tblHorasFev[Evento 
(1º Período)]="",tblHorasFev[Evento 
(2º Período)]=""),tblHorasFev[Horas Trabalhadas Além Jornada],""),"")</f>
        <v/>
      </c>
      <c r="Q31" s="14" t="str">
        <f>IF(tblHorasFev[Jornada Diária]&lt;&gt;"",IF((N(tblHorasFev[Jornada Diária])-ABS(N(tblHorasFev[Horas Trabalhadas Além Jornada])))=0,1,""),"")</f>
        <v/>
      </c>
      <c r="R3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TEXT(tblHorasFev[Data],"ddd")</f>
        <v/>
      </c>
      <c r="D32" s="25"/>
      <c r="E32" s="1"/>
      <c r="F32" s="1"/>
      <c r="G32" s="1"/>
      <c r="H32" s="1"/>
      <c r="I32" s="53"/>
      <c r="J3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2" s="4">
        <f>tblHorasFev[Horas Trabalhadas (1º Período)]+tblHorasFev[Horas Trabalhadas (2º Período)]</f>
        <v>0</v>
      </c>
      <c r="M3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Jornada])+O31</f>
        <v>0</v>
      </c>
      <c r="P32" s="14" t="str">
        <f>IF(tblHorasFev[Horas Trabalhadas Além Jornada]&lt;0,IF(OR(tblHorasFev[Evento 
(1º Período)]="",tblHorasFev[Evento 
(2º Período)]=""),tblHorasFev[Horas Trabalhadas Além Jornada],""),"")</f>
        <v/>
      </c>
      <c r="Q32" s="14" t="str">
        <f>IF(tblHorasFev[Jornada Diária]&lt;&gt;"",IF((N(tblHorasFev[Jornada Diária])-ABS(N(tblHorasFev[Horas Trabalhadas Além Jornada])))=0,1,""),"")</f>
        <v/>
      </c>
      <c r="R3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TEXT(tblHorasFev[Data],"ddd")</f>
        <v/>
      </c>
      <c r="D33" s="25"/>
      <c r="E33" s="1"/>
      <c r="F33" s="1"/>
      <c r="G33" s="1"/>
      <c r="H33" s="1"/>
      <c r="I33" s="53"/>
      <c r="J3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3" s="4">
        <f>tblHorasFev[Horas Trabalhadas (1º Período)]+tblHorasFev[Horas Trabalhadas (2º Período)]</f>
        <v>0</v>
      </c>
      <c r="M3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Jornada])+O32</f>
        <v>0</v>
      </c>
      <c r="P33" s="14" t="str">
        <f>IF(tblHorasFev[Horas Trabalhadas Além Jornada]&lt;0,IF(OR(tblHorasFev[Evento 
(1º Período)]="",tblHorasFev[Evento 
(2º Período)]=""),tblHorasFev[Horas Trabalhadas Além Jornada],""),"")</f>
        <v/>
      </c>
      <c r="Q33" s="14" t="str">
        <f>IF(tblHorasFev[Jornada Diária]&lt;&gt;"",IF((N(tblHorasFev[Jornada Diária])-ABS(N(tblHorasFev[Horas Trabalhadas Além Jornada])))=0,1,""),"")</f>
        <v/>
      </c>
      <c r="R3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TEXT(tblHorasFev[Data],"ddd")</f>
        <v/>
      </c>
      <c r="D34" s="25"/>
      <c r="E34" s="1"/>
      <c r="F34" s="1"/>
      <c r="G34" s="1"/>
      <c r="H34" s="1"/>
      <c r="I34" s="53"/>
      <c r="J3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4" s="4">
        <f>tblHorasFev[Horas Trabalhadas (1º Período)]+tblHorasFev[Horas Trabalhadas (2º Período)]</f>
        <v>0</v>
      </c>
      <c r="M3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Jornada])+O33</f>
        <v>0</v>
      </c>
      <c r="P34" s="14" t="str">
        <f>IF(tblHorasFev[Horas Trabalhadas Além Jornada]&lt;0,IF(OR(tblHorasFev[Evento 
(1º Período)]="",tblHorasFev[Evento 
(2º Período)]=""),tblHorasFev[Horas Trabalhadas Além Jornada],""),"")</f>
        <v/>
      </c>
      <c r="Q34" s="14" t="str">
        <f>IF(tblHorasFev[Jornada Diária]&lt;&gt;"",IF((N(tblHorasFev[Jornada Diária])-ABS(N(tblHorasFev[Horas Trabalhadas Além Jornada])))=0,1,""),"")</f>
        <v/>
      </c>
      <c r="R3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TEXT(tblHorasFev[Data],"ddd")</f>
        <v/>
      </c>
      <c r="D35" s="25"/>
      <c r="E35" s="1"/>
      <c r="F35" s="1"/>
      <c r="G35" s="1"/>
      <c r="H35" s="1"/>
      <c r="I35" s="53"/>
      <c r="J3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5" s="4">
        <f>tblHorasFev[Horas Trabalhadas (1º Período)]+tblHorasFev[Horas Trabalhadas (2º Período)]</f>
        <v>0</v>
      </c>
      <c r="M3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Jornada])+O34</f>
        <v>0</v>
      </c>
      <c r="P35" s="14" t="str">
        <f>IF(tblHorasFev[Horas Trabalhadas Além Jornada]&lt;0,IF(OR(tblHorasFev[Evento 
(1º Período)]="",tblHorasFev[Evento 
(2º Período)]=""),tblHorasFev[Horas Trabalhadas Além Jornada],""),"")</f>
        <v/>
      </c>
      <c r="Q35" s="14" t="str">
        <f>IF(tblHorasFev[Jornada Diária]&lt;&gt;"",IF((N(tblHorasFev[Jornada Diária])-ABS(N(tblHorasFev[Horas Trabalhadas Além Jornada])))=0,1,""),"")</f>
        <v/>
      </c>
      <c r="R3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TEXT(tblHorasFev[Data],"ddd")</f>
        <v/>
      </c>
      <c r="D36" s="25"/>
      <c r="E36" s="1"/>
      <c r="F36" s="1"/>
      <c r="G36" s="1"/>
      <c r="H36" s="1"/>
      <c r="I36" s="53"/>
      <c r="J3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6" s="4">
        <f>tblHorasFev[Horas Trabalhadas (1º Período)]+tblHorasFev[Horas Trabalhadas (2º Período)]</f>
        <v>0</v>
      </c>
      <c r="M3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Jornada])+O35</f>
        <v>0</v>
      </c>
      <c r="P36" s="14" t="str">
        <f>IF(tblHorasFev[Horas Trabalhadas Além Jornada]&lt;0,IF(OR(tblHorasFev[Evento 
(1º Período)]="",tblHorasFev[Evento 
(2º Período)]=""),tblHorasFev[Horas Trabalhadas Além Jornada],""),"")</f>
        <v/>
      </c>
      <c r="Q36" s="14" t="str">
        <f>IF(tblHorasFev[Jornada Diária]&lt;&gt;"",IF((N(tblHorasFev[Jornada Diária])-ABS(N(tblHorasFev[Horas Trabalhadas Além Jornada])))=0,1,""),"")</f>
        <v/>
      </c>
      <c r="R3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TEXT(tblHorasFev[Data],"ddd")</f>
        <v/>
      </c>
      <c r="D37" s="25"/>
      <c r="E37" s="1"/>
      <c r="F37" s="1"/>
      <c r="G37" s="1"/>
      <c r="H37" s="1"/>
      <c r="I37" s="53"/>
      <c r="J3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7" s="4">
        <f>tblHorasFev[Horas Trabalhadas (1º Período)]+tblHorasFev[Horas Trabalhadas (2º Período)]</f>
        <v>0</v>
      </c>
      <c r="M3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Jornada])+O36</f>
        <v>0</v>
      </c>
      <c r="P37" s="14" t="str">
        <f>IF(tblHorasFev[Horas Trabalhadas Além Jornada]&lt;0,IF(OR(tblHorasFev[Evento 
(1º Período)]="",tblHorasFev[Evento 
(2º Período)]=""),tblHorasFev[Horas Trabalhadas Além Jornada],""),"")</f>
        <v/>
      </c>
      <c r="Q37" s="14" t="str">
        <f>IF(tblHorasFev[Jornada Diária]&lt;&gt;"",IF((N(tblHorasFev[Jornada Diária])-ABS(N(tblHorasFev[Horas Trabalhadas Além Jornada])))=0,1,""),"")</f>
        <v/>
      </c>
      <c r="R3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TEXT(tblHorasFev[Data],"ddd")</f>
        <v/>
      </c>
      <c r="D38" s="25"/>
      <c r="E38" s="1"/>
      <c r="F38" s="1"/>
      <c r="G38" s="1"/>
      <c r="H38" s="1"/>
      <c r="I38" s="53"/>
      <c r="J3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8" s="4">
        <f>tblHorasFev[Horas Trabalhadas (1º Período)]+tblHorasFev[Horas Trabalhadas (2º Período)]</f>
        <v>0</v>
      </c>
      <c r="M3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Jornada])+O37</f>
        <v>0</v>
      </c>
      <c r="P38" s="14" t="str">
        <f>IF(tblHorasFev[Horas Trabalhadas Além Jornada]&lt;0,IF(OR(tblHorasFev[Evento 
(1º Período)]="",tblHorasFev[Evento 
(2º Período)]=""),tblHorasFev[Horas Trabalhadas Além Jornada],""),"")</f>
        <v/>
      </c>
      <c r="Q38" s="14" t="str">
        <f>IF(tblHorasFev[Jornada Diária]&lt;&gt;"",IF((N(tblHorasFev[Jornada Diária])-ABS(N(tblHorasFev[Horas Trabalhadas Além Jornada])))=0,1,""),"")</f>
        <v/>
      </c>
      <c r="R3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TEXT(tblHorasFev[Data],"ddd")</f>
        <v/>
      </c>
      <c r="D39" s="25"/>
      <c r="E39" s="1"/>
      <c r="F39" s="1"/>
      <c r="G39" s="1"/>
      <c r="H39" s="1"/>
      <c r="I39" s="53"/>
      <c r="J3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9" s="4">
        <f>tblHorasFev[Horas Trabalhadas (1º Período)]+tblHorasFev[Horas Trabalhadas (2º Período)]</f>
        <v>0</v>
      </c>
      <c r="M3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IF(VLOOKUP(tblHorasFev[Dia],tblDiaUtil[[Abreviatura]:[1º Período]],3,FALSE)&gt;0,VLOOKUP(tblHorasFev[Dia],tblDiaUtil[[Abreviatura]:[1º Período]],3,FALSE),JORNADA),
              ""),
         "")</f>
        <v/>
      </c>
      <c r="N3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Período]],4,FALSE)="Não",TRUE,FALSE))),-"8:00", IF(OR(
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Período]],4,FALSE)="Não",TRUE,FALSE))),-"4:00",0
)))</f>
        <v>0</v>
      </c>
      <c r="O3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Jornada])+O38</f>
        <v>0</v>
      </c>
      <c r="P39" s="14" t="str">
        <f>IF(tblHorasFev[Horas Trabalhadas Além Jornada]&lt;0,IF(OR(tblHorasFev[Evento 
(1º Período)]="",tblHorasFev[Evento 
(2º Período)]=""),tblHorasFev[Horas Trabalhadas Além Jornada],""),"")</f>
        <v/>
      </c>
      <c r="Q39" s="14" t="str">
        <f>IF(tblHorasFev[Jornada Diária]&lt;&gt;"",IF((N(tblHorasFev[Jornada Diária])-ABS(N(tblHorasFev[Horas Trabalhadas Além Jornada])))=0,1,""),"")</f>
        <v/>
      </c>
      <c r="R3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ruoAU6So3dkL2HqqlMdYJ5MhQpv6+iDOq3oIVrcLl4tO1FJ2kbAL+vh+UgX8KH28wvKGOS1+WtyZRmUgkWhhFQ==" saltValue="+Z/X/XxweMpVoVTavZ0EOQ==" spinCount="100000" sheet="1" formatCells="0" formatColumns="0" formatRows="0" selectLockedCells="1" autoFilter="0" pivotTables="0"/>
  <dataConsolidate/>
  <mergeCells count="8">
    <mergeCell ref="B6:C6"/>
    <mergeCell ref="P6:S6"/>
    <mergeCell ref="O5:O6"/>
    <mergeCell ref="O1:T4"/>
    <mergeCell ref="G2:I2"/>
    <mergeCell ref="H3:I3"/>
    <mergeCell ref="H4:I4"/>
    <mergeCell ref="B5:C5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5919B187-41D6-419B-8266-B73BB61136E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B9:I9 L9:T9</xm:sqref>
        </x14:conditionalFormatting>
        <x14:conditionalFormatting xmlns:xm="http://schemas.microsoft.com/office/excel/2006/main">
          <x14:cfRule type="expression" priority="9" id="{D99AE5D8-9C25-42FC-82DD-2C695818C4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</xm:sqref>
        </x14:conditionalFormatting>
        <x14:conditionalFormatting xmlns:xm="http://schemas.microsoft.com/office/excel/2006/main">
          <x14:cfRule type="expression" priority="11" id="{FF30E934-84D3-4E41-A027-3744BBC9DC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L9:M9 G9:I9</xm:sqref>
        </x14:conditionalFormatting>
        <x14:conditionalFormatting xmlns:xm="http://schemas.microsoft.com/office/excel/2006/main">
          <x14:cfRule type="expression" priority="8" id="{2ED1A9A5-4E58-4247-9D74-D644E232B3A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8FE425F5-FAC1-4F3E-883A-A37694DD054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C2DACB36-8C4F-44E9-8F69-FE4A70E3F9A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F793936-A8FB-4794-A3E7-622CF39067A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34231C1B-CEC7-4336-8E20-ED3DB24E0AD5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6D364920-23D9-4947-A072-D898005A9CC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J9:K9</xm:sqref>
        </x14:conditionalFormatting>
        <x14:conditionalFormatting xmlns:xm="http://schemas.microsoft.com/office/excel/2006/main">
          <x14:cfRule type="expression" priority="1" id="{B6B49FD1-8FDF-46B6-A83A-F34410264308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3" id="{0C7425DD-7C74-4A05-87DD-5713A43431A0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rc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65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Fevereiro!O39</f>
        <v>0</v>
      </c>
      <c r="P7" s="45">
        <f>SUM(tblHorasMar[Atrasos
(horas)])</f>
        <v>0</v>
      </c>
      <c r="Q7" s="46">
        <f>SUM(tblHorasMar[Faltas
(dias)])</f>
        <v>0</v>
      </c>
      <c r="R7" s="45">
        <f>SUM(tblHorasMar[Hora Extra Normal])</f>
        <v>0</v>
      </c>
      <c r="S7" s="45">
        <f>SUM(tblHorasMar[Hora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TEXT(tblHorasMar[Data],"ddd")</f>
        <v/>
      </c>
      <c r="D9" s="25"/>
      <c r="E9" s="1"/>
      <c r="F9" s="1"/>
      <c r="G9" s="1"/>
      <c r="H9" s="1"/>
      <c r="I9" s="53"/>
      <c r="J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9" s="4">
        <f>tblHorasMar[Horas Trabalhadas (1º Período)]+tblHorasMar[Horas Trabalhadas (2º Período)]</f>
        <v>0</v>
      </c>
      <c r="M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Jornada])+O7</f>
        <v>0</v>
      </c>
      <c r="P9" s="14" t="str">
        <f>IF(tblHorasMar[Horas Trabalhadas Além Jornada]&lt;0,IF(OR(tblHorasMar[Evento 
(1º Período)]="",tblHorasMar[Evento 
(2º Período)]=""),tblHorasMar[Horas Trabalhadas Além Jornada],""),"")</f>
        <v/>
      </c>
      <c r="Q9" s="14" t="str">
        <f>IF(tblHorasMar[Jornada Diária]&lt;&gt;"",IF((N(tblHorasMar[Jornada Diária])-ABS(N(tblHorasMar[Horas Trabalhadas Além Jornada])))=0,1,""),"")</f>
        <v/>
      </c>
      <c r="R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TEXT(tblHorasMar[Data],"ddd")</f>
        <v/>
      </c>
      <c r="D10" s="25"/>
      <c r="E10" s="1"/>
      <c r="F10" s="1"/>
      <c r="G10" s="1"/>
      <c r="H10" s="1"/>
      <c r="I10" s="53"/>
      <c r="J1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0" s="4">
        <f>tblHorasMar[Horas Trabalhadas (1º Período)]+tblHorasMar[Horas Trabalhadas (2º Período)]</f>
        <v>0</v>
      </c>
      <c r="M1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Jornada])+O9</f>
        <v>0</v>
      </c>
      <c r="P10" s="14" t="str">
        <f>IF(tblHorasMar[Horas Trabalhadas Além Jornada]&lt;0,IF(OR(tblHorasMar[Evento 
(1º Período)]="",tblHorasMar[Evento 
(2º Período)]=""),tblHorasMar[Horas Trabalhadas Além Jornada],""),"")</f>
        <v/>
      </c>
      <c r="Q10" s="14" t="str">
        <f>IF(tblHorasMar[Jornada Diária]&lt;&gt;"",IF((N(tblHorasMar[Jornada Diária])-ABS(N(tblHorasMar[Horas Trabalhadas Além Jornada])))=0,1,""),"")</f>
        <v/>
      </c>
      <c r="R1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TEXT(tblHorasMar[Data],"ddd")</f>
        <v/>
      </c>
      <c r="D11" s="25"/>
      <c r="E11" s="1"/>
      <c r="F11" s="1"/>
      <c r="G11" s="1"/>
      <c r="H11" s="1"/>
      <c r="I11" s="53"/>
      <c r="J1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1" s="4">
        <f>tblHorasMar[Horas Trabalhadas (1º Período)]+tblHorasMar[Horas Trabalhadas (2º Período)]</f>
        <v>0</v>
      </c>
      <c r="M1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Jornada])+O10</f>
        <v>0</v>
      </c>
      <c r="P11" s="14" t="str">
        <f>IF(tblHorasMar[Horas Trabalhadas Além Jornada]&lt;0,IF(OR(tblHorasMar[Evento 
(1º Período)]="",tblHorasMar[Evento 
(2º Período)]=""),tblHorasMar[Horas Trabalhadas Além Jornada],""),"")</f>
        <v/>
      </c>
      <c r="Q11" s="14" t="str">
        <f>IF(tblHorasMar[Jornada Diária]&lt;&gt;"",IF((N(tblHorasMar[Jornada Diária])-ABS(N(tblHorasMar[Horas Trabalhadas Além Jornada])))=0,1,""),"")</f>
        <v/>
      </c>
      <c r="R1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TEXT(tblHorasMar[Data],"ddd")</f>
        <v/>
      </c>
      <c r="D12" s="25"/>
      <c r="E12" s="1"/>
      <c r="F12" s="1"/>
      <c r="G12" s="1"/>
      <c r="H12" s="1"/>
      <c r="I12" s="53"/>
      <c r="J1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2" s="4">
        <f>tblHorasMar[Horas Trabalhadas (1º Período)]+tblHorasMar[Horas Trabalhadas (2º Período)]</f>
        <v>0</v>
      </c>
      <c r="M1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Jornada])+O11</f>
        <v>0</v>
      </c>
      <c r="P12" s="14" t="str">
        <f>IF(tblHorasMar[Horas Trabalhadas Além Jornada]&lt;0,IF(OR(tblHorasMar[Evento 
(1º Período)]="",tblHorasMar[Evento 
(2º Período)]=""),tblHorasMar[Horas Trabalhadas Além Jornada],""),"")</f>
        <v/>
      </c>
      <c r="Q12" s="14" t="str">
        <f>IF(tblHorasMar[Jornada Diária]&lt;&gt;"",IF((N(tblHorasMar[Jornada Diária])-ABS(N(tblHorasMar[Horas Trabalhadas Além Jornada])))=0,1,""),"")</f>
        <v/>
      </c>
      <c r="R1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TEXT(tblHorasMar[Data],"ddd")</f>
        <v/>
      </c>
      <c r="D13" s="25"/>
      <c r="E13" s="1"/>
      <c r="F13" s="1"/>
      <c r="G13" s="1"/>
      <c r="H13" s="1"/>
      <c r="I13" s="53"/>
      <c r="J1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3" s="4">
        <f>tblHorasMar[Horas Trabalhadas (1º Período)]+tblHorasMar[Horas Trabalhadas (2º Período)]</f>
        <v>0</v>
      </c>
      <c r="M1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Jornada])+O12</f>
        <v>0</v>
      </c>
      <c r="P13" s="14" t="str">
        <f>IF(tblHorasMar[Horas Trabalhadas Além Jornada]&lt;0,IF(OR(tblHorasMar[Evento 
(1º Período)]="",tblHorasMar[Evento 
(2º Período)]=""),tblHorasMar[Horas Trabalhadas Além Jornada],""),"")</f>
        <v/>
      </c>
      <c r="Q13" s="14" t="str">
        <f>IF(tblHorasMar[Jornada Diária]&lt;&gt;"",IF((N(tblHorasMar[Jornada Diária])-ABS(N(tblHorasMar[Horas Trabalhadas Além Jornada])))=0,1,""),"")</f>
        <v/>
      </c>
      <c r="R1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TEXT(tblHorasMar[Data],"ddd")</f>
        <v/>
      </c>
      <c r="D14" s="25"/>
      <c r="E14" s="1"/>
      <c r="F14" s="1"/>
      <c r="G14" s="1"/>
      <c r="H14" s="1"/>
      <c r="I14" s="53"/>
      <c r="J1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4" s="4">
        <f>tblHorasMar[Horas Trabalhadas (1º Período)]+tblHorasMar[Horas Trabalhadas (2º Período)]</f>
        <v>0</v>
      </c>
      <c r="M1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Jornada])+O13</f>
        <v>0</v>
      </c>
      <c r="P14" s="14" t="str">
        <f>IF(tblHorasMar[Horas Trabalhadas Além Jornada]&lt;0,IF(OR(tblHorasMar[Evento 
(1º Período)]="",tblHorasMar[Evento 
(2º Período)]=""),tblHorasMar[Horas Trabalhadas Além Jornada],""),"")</f>
        <v/>
      </c>
      <c r="Q14" s="14" t="str">
        <f>IF(tblHorasMar[Jornada Diária]&lt;&gt;"",IF((N(tblHorasMar[Jornada Diária])-ABS(N(tblHorasMar[Horas Trabalhadas Além Jornada])))=0,1,""),"")</f>
        <v/>
      </c>
      <c r="R1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TEXT(tblHorasMar[Data],"ddd")</f>
        <v/>
      </c>
      <c r="D15" s="25"/>
      <c r="E15" s="1"/>
      <c r="F15" s="1"/>
      <c r="G15" s="1"/>
      <c r="H15" s="1"/>
      <c r="I15" s="53"/>
      <c r="J1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5" s="4">
        <f>tblHorasMar[Horas Trabalhadas (1º Período)]+tblHorasMar[Horas Trabalhadas (2º Período)]</f>
        <v>0</v>
      </c>
      <c r="M1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Jornada])+O14</f>
        <v>0</v>
      </c>
      <c r="P15" s="14" t="str">
        <f>IF(tblHorasMar[Horas Trabalhadas Além Jornada]&lt;0,IF(OR(tblHorasMar[Evento 
(1º Período)]="",tblHorasMar[Evento 
(2º Período)]=""),tblHorasMar[Horas Trabalhadas Além Jornada],""),"")</f>
        <v/>
      </c>
      <c r="Q15" s="14" t="str">
        <f>IF(tblHorasMar[Jornada Diária]&lt;&gt;"",IF((N(tblHorasMar[Jornada Diária])-ABS(N(tblHorasMar[Horas Trabalhadas Além Jornada])))=0,1,""),"")</f>
        <v/>
      </c>
      <c r="R1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TEXT(tblHorasMar[Data],"ddd")</f>
        <v/>
      </c>
      <c r="D16" s="25"/>
      <c r="E16" s="1"/>
      <c r="F16" s="1"/>
      <c r="G16" s="1"/>
      <c r="H16" s="1"/>
      <c r="I16" s="53"/>
      <c r="J1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6" s="4">
        <f>tblHorasMar[Horas Trabalhadas (1º Período)]+tblHorasMar[Horas Trabalhadas (2º Período)]</f>
        <v>0</v>
      </c>
      <c r="M1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Jornada])+O15</f>
        <v>0</v>
      </c>
      <c r="P16" s="14" t="str">
        <f>IF(tblHorasMar[Horas Trabalhadas Além Jornada]&lt;0,IF(OR(tblHorasMar[Evento 
(1º Período)]="",tblHorasMar[Evento 
(2º Período)]=""),tblHorasMar[Horas Trabalhadas Além Jornada],""),"")</f>
        <v/>
      </c>
      <c r="Q16" s="14" t="str">
        <f>IF(tblHorasMar[Jornada Diária]&lt;&gt;"",IF((N(tblHorasMar[Jornada Diária])-ABS(N(tblHorasMar[Horas Trabalhadas Além Jornada])))=0,1,""),"")</f>
        <v/>
      </c>
      <c r="R1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TEXT(tblHorasMar[Data],"ddd")</f>
        <v/>
      </c>
      <c r="D17" s="25"/>
      <c r="E17" s="1"/>
      <c r="F17" s="1"/>
      <c r="G17" s="1"/>
      <c r="H17" s="1"/>
      <c r="I17" s="53"/>
      <c r="J1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7" s="4">
        <f>tblHorasMar[Horas Trabalhadas (1º Período)]+tblHorasMar[Horas Trabalhadas (2º Período)]</f>
        <v>0</v>
      </c>
      <c r="M1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Jornada])+O16</f>
        <v>0</v>
      </c>
      <c r="P17" s="14" t="str">
        <f>IF(tblHorasMar[Horas Trabalhadas Além Jornada]&lt;0,IF(OR(tblHorasMar[Evento 
(1º Período)]="",tblHorasMar[Evento 
(2º Período)]=""),tblHorasMar[Horas Trabalhadas Além Jornada],""),"")</f>
        <v/>
      </c>
      <c r="Q17" s="14" t="str">
        <f>IF(tblHorasMar[Jornada Diária]&lt;&gt;"",IF((N(tblHorasMar[Jornada Diária])-ABS(N(tblHorasMar[Horas Trabalhadas Além Jornada])))=0,1,""),"")</f>
        <v/>
      </c>
      <c r="R1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TEXT(tblHorasMar[Data],"ddd")</f>
        <v/>
      </c>
      <c r="D18" s="25"/>
      <c r="E18" s="1"/>
      <c r="F18" s="1"/>
      <c r="G18" s="1"/>
      <c r="H18" s="1"/>
      <c r="I18" s="53"/>
      <c r="J1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8" s="4">
        <f>tblHorasMar[Horas Trabalhadas (1º Período)]+tblHorasMar[Horas Trabalhadas (2º Período)]</f>
        <v>0</v>
      </c>
      <c r="M1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Jornada])+O17</f>
        <v>0</v>
      </c>
      <c r="P18" s="14" t="str">
        <f>IF(tblHorasMar[Horas Trabalhadas Além Jornada]&lt;0,IF(OR(tblHorasMar[Evento 
(1º Período)]="",tblHorasMar[Evento 
(2º Período)]=""),tblHorasMar[Horas Trabalhadas Além Jornada],""),"")</f>
        <v/>
      </c>
      <c r="Q18" s="14" t="str">
        <f>IF(tblHorasMar[Jornada Diária]&lt;&gt;"",IF((N(tblHorasMar[Jornada Diária])-ABS(N(tblHorasMar[Horas Trabalhadas Além Jornada])))=0,1,""),"")</f>
        <v/>
      </c>
      <c r="R1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TEXT(tblHorasMar[Data],"ddd")</f>
        <v/>
      </c>
      <c r="D19" s="25"/>
      <c r="E19" s="1"/>
      <c r="F19" s="1"/>
      <c r="G19" s="1"/>
      <c r="H19" s="1"/>
      <c r="I19" s="53"/>
      <c r="J1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9" s="4">
        <f>tblHorasMar[Horas Trabalhadas (1º Período)]+tblHorasMar[Horas Trabalhadas (2º Período)]</f>
        <v>0</v>
      </c>
      <c r="M1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1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1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Jornada])+O18</f>
        <v>0</v>
      </c>
      <c r="P19" s="14" t="str">
        <f>IF(tblHorasMar[Horas Trabalhadas Além Jornada]&lt;0,IF(OR(tblHorasMar[Evento 
(1º Período)]="",tblHorasMar[Evento 
(2º Período)]=""),tblHorasMar[Horas Trabalhadas Além Jornada],""),"")</f>
        <v/>
      </c>
      <c r="Q19" s="14" t="str">
        <f>IF(tblHorasMar[Jornada Diária]&lt;&gt;"",IF((N(tblHorasMar[Jornada Diária])-ABS(N(tblHorasMar[Horas Trabalhadas Além Jornada])))=0,1,""),"")</f>
        <v/>
      </c>
      <c r="R1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TEXT(tblHorasMar[Data],"ddd")</f>
        <v/>
      </c>
      <c r="D20" s="25"/>
      <c r="E20" s="1"/>
      <c r="F20" s="1"/>
      <c r="G20" s="1"/>
      <c r="H20" s="1"/>
      <c r="I20" s="53"/>
      <c r="J2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0" s="4">
        <f>tblHorasMar[Horas Trabalhadas (1º Período)]+tblHorasMar[Horas Trabalhadas (2º Período)]</f>
        <v>0</v>
      </c>
      <c r="M2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Jornada])+O19</f>
        <v>0</v>
      </c>
      <c r="P20" s="14" t="str">
        <f>IF(tblHorasMar[Horas Trabalhadas Além Jornada]&lt;0,IF(OR(tblHorasMar[Evento 
(1º Período)]="",tblHorasMar[Evento 
(2º Período)]=""),tblHorasMar[Horas Trabalhadas Além Jornada],""),"")</f>
        <v/>
      </c>
      <c r="Q20" s="14" t="str">
        <f>IF(tblHorasMar[Jornada Diária]&lt;&gt;"",IF((N(tblHorasMar[Jornada Diária])-ABS(N(tblHorasMar[Horas Trabalhadas Além Jornada])))=0,1,""),"")</f>
        <v/>
      </c>
      <c r="R2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TEXT(tblHorasMar[Data],"ddd")</f>
        <v/>
      </c>
      <c r="D21" s="25"/>
      <c r="E21" s="1"/>
      <c r="F21" s="1"/>
      <c r="G21" s="1"/>
      <c r="H21" s="1"/>
      <c r="I21" s="53"/>
      <c r="J2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1" s="4">
        <f>tblHorasMar[Horas Trabalhadas (1º Período)]+tblHorasMar[Horas Trabalhadas (2º Período)]</f>
        <v>0</v>
      </c>
      <c r="M2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Jornada])+O20</f>
        <v>0</v>
      </c>
      <c r="P21" s="14" t="str">
        <f>IF(tblHorasMar[Horas Trabalhadas Além Jornada]&lt;0,IF(OR(tblHorasMar[Evento 
(1º Período)]="",tblHorasMar[Evento 
(2º Período)]=""),tblHorasMar[Horas Trabalhadas Além Jornada],""),"")</f>
        <v/>
      </c>
      <c r="Q21" s="14" t="str">
        <f>IF(tblHorasMar[Jornada Diária]&lt;&gt;"",IF((N(tblHorasMar[Jornada Diária])-ABS(N(tblHorasMar[Horas Trabalhadas Além Jornada])))=0,1,""),"")</f>
        <v/>
      </c>
      <c r="R2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TEXT(tblHorasMar[Data],"ddd")</f>
        <v/>
      </c>
      <c r="D22" s="25"/>
      <c r="E22" s="1"/>
      <c r="F22" s="1"/>
      <c r="G22" s="1"/>
      <c r="H22" s="1"/>
      <c r="I22" s="53"/>
      <c r="J2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2" s="4">
        <f>tblHorasMar[Horas Trabalhadas (1º Período)]+tblHorasMar[Horas Trabalhadas (2º Período)]</f>
        <v>0</v>
      </c>
      <c r="M2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Jornada])+O21</f>
        <v>0</v>
      </c>
      <c r="P22" s="14" t="str">
        <f>IF(tblHorasMar[Horas Trabalhadas Além Jornada]&lt;0,IF(OR(tblHorasMar[Evento 
(1º Período)]="",tblHorasMar[Evento 
(2º Período)]=""),tblHorasMar[Horas Trabalhadas Além Jornada],""),"")</f>
        <v/>
      </c>
      <c r="Q22" s="14" t="str">
        <f>IF(tblHorasMar[Jornada Diária]&lt;&gt;"",IF((N(tblHorasMar[Jornada Diária])-ABS(N(tblHorasMar[Horas Trabalhadas Além Jornada])))=0,1,""),"")</f>
        <v/>
      </c>
      <c r="R2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TEXT(tblHorasMar[Data],"ddd")</f>
        <v/>
      </c>
      <c r="D23" s="25"/>
      <c r="E23" s="1"/>
      <c r="F23" s="1"/>
      <c r="G23" s="1"/>
      <c r="H23" s="1"/>
      <c r="I23" s="53"/>
      <c r="J2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3" s="4">
        <f>tblHorasMar[Horas Trabalhadas (1º Período)]+tblHorasMar[Horas Trabalhadas (2º Período)]</f>
        <v>0</v>
      </c>
      <c r="M2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Jornada])+O22</f>
        <v>0</v>
      </c>
      <c r="P23" s="14" t="str">
        <f>IF(tblHorasMar[Horas Trabalhadas Além Jornada]&lt;0,IF(OR(tblHorasMar[Evento 
(1º Período)]="",tblHorasMar[Evento 
(2º Período)]=""),tblHorasMar[Horas Trabalhadas Além Jornada],""),"")</f>
        <v/>
      </c>
      <c r="Q23" s="14" t="str">
        <f>IF(tblHorasMar[Jornada Diária]&lt;&gt;"",IF((N(tblHorasMar[Jornada Diária])-ABS(N(tblHorasMar[Horas Trabalhadas Além Jornada])))=0,1,""),"")</f>
        <v/>
      </c>
      <c r="R2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TEXT(tblHorasMar[Data],"ddd")</f>
        <v/>
      </c>
      <c r="D24" s="25"/>
      <c r="E24" s="1"/>
      <c r="F24" s="1"/>
      <c r="G24" s="1"/>
      <c r="H24" s="1"/>
      <c r="I24" s="53"/>
      <c r="J2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4" s="4">
        <f>tblHorasMar[Horas Trabalhadas (1º Período)]+tblHorasMar[Horas Trabalhadas (2º Período)]</f>
        <v>0</v>
      </c>
      <c r="M2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Jornada])+O23</f>
        <v>0</v>
      </c>
      <c r="P24" s="14" t="str">
        <f>IF(tblHorasMar[Horas Trabalhadas Além Jornada]&lt;0,IF(OR(tblHorasMar[Evento 
(1º Período)]="",tblHorasMar[Evento 
(2º Período)]=""),tblHorasMar[Horas Trabalhadas Além Jornada],""),"")</f>
        <v/>
      </c>
      <c r="Q24" s="14" t="str">
        <f>IF(tblHorasMar[Jornada Diária]&lt;&gt;"",IF((N(tblHorasMar[Jornada Diária])-ABS(N(tblHorasMar[Horas Trabalhadas Além Jornada])))=0,1,""),"")</f>
        <v/>
      </c>
      <c r="R2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TEXT(tblHorasMar[Data],"ddd")</f>
        <v/>
      </c>
      <c r="D25" s="25"/>
      <c r="E25" s="1"/>
      <c r="F25" s="1"/>
      <c r="G25" s="1"/>
      <c r="H25" s="1"/>
      <c r="I25" s="53"/>
      <c r="J2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5" s="4">
        <f>tblHorasMar[Horas Trabalhadas (1º Período)]+tblHorasMar[Horas Trabalhadas (2º Período)]</f>
        <v>0</v>
      </c>
      <c r="M2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Jornada])+O24</f>
        <v>0</v>
      </c>
      <c r="P25" s="14" t="str">
        <f>IF(tblHorasMar[Horas Trabalhadas Além Jornada]&lt;0,IF(OR(tblHorasMar[Evento 
(1º Período)]="",tblHorasMar[Evento 
(2º Período)]=""),tblHorasMar[Horas Trabalhadas Além Jornada],""),"")</f>
        <v/>
      </c>
      <c r="Q25" s="14" t="str">
        <f>IF(tblHorasMar[Jornada Diária]&lt;&gt;"",IF((N(tblHorasMar[Jornada Diária])-ABS(N(tblHorasMar[Horas Trabalhadas Além Jornada])))=0,1,""),"")</f>
        <v/>
      </c>
      <c r="R2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TEXT(tblHorasMar[Data],"ddd")</f>
        <v/>
      </c>
      <c r="D26" s="25"/>
      <c r="E26" s="1"/>
      <c r="F26" s="1"/>
      <c r="G26" s="1"/>
      <c r="H26" s="1"/>
      <c r="I26" s="53"/>
      <c r="J2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6" s="4">
        <f>tblHorasMar[Horas Trabalhadas (1º Período)]+tblHorasMar[Horas Trabalhadas (2º Período)]</f>
        <v>0</v>
      </c>
      <c r="M2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Jornada])+O25</f>
        <v>0</v>
      </c>
      <c r="P26" s="14" t="str">
        <f>IF(tblHorasMar[Horas Trabalhadas Além Jornada]&lt;0,IF(OR(tblHorasMar[Evento 
(1º Período)]="",tblHorasMar[Evento 
(2º Período)]=""),tblHorasMar[Horas Trabalhadas Além Jornada],""),"")</f>
        <v/>
      </c>
      <c r="Q26" s="14" t="str">
        <f>IF(tblHorasMar[Jornada Diária]&lt;&gt;"",IF((N(tblHorasMar[Jornada Diária])-ABS(N(tblHorasMar[Horas Trabalhadas Além Jornada])))=0,1,""),"")</f>
        <v/>
      </c>
      <c r="R2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TEXT(tblHorasMar[Data],"ddd")</f>
        <v/>
      </c>
      <c r="D27" s="25"/>
      <c r="E27" s="1"/>
      <c r="F27" s="1"/>
      <c r="G27" s="1"/>
      <c r="H27" s="1"/>
      <c r="I27" s="53"/>
      <c r="J2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7" s="4">
        <f>tblHorasMar[Horas Trabalhadas (1º Período)]+tblHorasMar[Horas Trabalhadas (2º Período)]</f>
        <v>0</v>
      </c>
      <c r="M2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Jornada])+O26</f>
        <v>0</v>
      </c>
      <c r="P27" s="14" t="str">
        <f>IF(tblHorasMar[Horas Trabalhadas Além Jornada]&lt;0,IF(OR(tblHorasMar[Evento 
(1º Período)]="",tblHorasMar[Evento 
(2º Período)]=""),tblHorasMar[Horas Trabalhadas Além Jornada],""),"")</f>
        <v/>
      </c>
      <c r="Q27" s="14" t="str">
        <f>IF(tblHorasMar[Jornada Diária]&lt;&gt;"",IF((N(tblHorasMar[Jornada Diária])-ABS(N(tblHorasMar[Horas Trabalhadas Além Jornada])))=0,1,""),"")</f>
        <v/>
      </c>
      <c r="R2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TEXT(tblHorasMar[Data],"ddd")</f>
        <v/>
      </c>
      <c r="D28" s="25"/>
      <c r="E28" s="1"/>
      <c r="F28" s="1"/>
      <c r="G28" s="1"/>
      <c r="H28" s="1"/>
      <c r="I28" s="53"/>
      <c r="J2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8" s="4">
        <f>tblHorasMar[Horas Trabalhadas (1º Período)]+tblHorasMar[Horas Trabalhadas (2º Período)]</f>
        <v>0</v>
      </c>
      <c r="M2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Jornada])+O27</f>
        <v>0</v>
      </c>
      <c r="P28" s="14" t="str">
        <f>IF(tblHorasMar[Horas Trabalhadas Além Jornada]&lt;0,IF(OR(tblHorasMar[Evento 
(1º Período)]="",tblHorasMar[Evento 
(2º Período)]=""),tblHorasMar[Horas Trabalhadas Além Jornada],""),"")</f>
        <v/>
      </c>
      <c r="Q28" s="14" t="str">
        <f>IF(tblHorasMar[Jornada Diária]&lt;&gt;"",IF((N(tblHorasMar[Jornada Diária])-ABS(N(tblHorasMar[Horas Trabalhadas Além Jornada])))=0,1,""),"")</f>
        <v/>
      </c>
      <c r="R2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TEXT(tblHorasMar[Data],"ddd")</f>
        <v/>
      </c>
      <c r="D29" s="25"/>
      <c r="E29" s="1"/>
      <c r="F29" s="1"/>
      <c r="G29" s="1"/>
      <c r="H29" s="1"/>
      <c r="I29" s="53"/>
      <c r="J2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9" s="4">
        <f>tblHorasMar[Horas Trabalhadas (1º Período)]+tblHorasMar[Horas Trabalhadas (2º Período)]</f>
        <v>0</v>
      </c>
      <c r="M2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2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2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Jornada])+O28</f>
        <v>0</v>
      </c>
      <c r="P29" s="14" t="str">
        <f>IF(tblHorasMar[Horas Trabalhadas Além Jornada]&lt;0,IF(OR(tblHorasMar[Evento 
(1º Período)]="",tblHorasMar[Evento 
(2º Período)]=""),tblHorasMar[Horas Trabalhadas Além Jornada],""),"")</f>
        <v/>
      </c>
      <c r="Q29" s="14" t="str">
        <f>IF(tblHorasMar[Jornada Diária]&lt;&gt;"",IF((N(tblHorasMar[Jornada Diária])-ABS(N(tblHorasMar[Horas Trabalhadas Além Jornada])))=0,1,""),"")</f>
        <v/>
      </c>
      <c r="R2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TEXT(tblHorasMar[Data],"ddd")</f>
        <v/>
      </c>
      <c r="D30" s="25"/>
      <c r="E30" s="1"/>
      <c r="F30" s="1"/>
      <c r="G30" s="1"/>
      <c r="H30" s="1"/>
      <c r="I30" s="53"/>
      <c r="J3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0" s="4">
        <f>tblHorasMar[Horas Trabalhadas (1º Período)]+tblHorasMar[Horas Trabalhadas (2º Período)]</f>
        <v>0</v>
      </c>
      <c r="M3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Jornada])+O29</f>
        <v>0</v>
      </c>
      <c r="P30" s="14" t="str">
        <f>IF(tblHorasMar[Horas Trabalhadas Além Jornada]&lt;0,IF(OR(tblHorasMar[Evento 
(1º Período)]="",tblHorasMar[Evento 
(2º Período)]=""),tblHorasMar[Horas Trabalhadas Além Jornada],""),"")</f>
        <v/>
      </c>
      <c r="Q30" s="14" t="str">
        <f>IF(tblHorasMar[Jornada Diária]&lt;&gt;"",IF((N(tblHorasMar[Jornada Diária])-ABS(N(tblHorasMar[Horas Trabalhadas Além Jornada])))=0,1,""),"")</f>
        <v/>
      </c>
      <c r="R3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TEXT(tblHorasMar[Data],"ddd")</f>
        <v/>
      </c>
      <c r="D31" s="25"/>
      <c r="E31" s="1"/>
      <c r="F31" s="1"/>
      <c r="G31" s="1"/>
      <c r="H31" s="1"/>
      <c r="I31" s="53"/>
      <c r="J3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1" s="4">
        <f>tblHorasMar[Horas Trabalhadas (1º Período)]+tblHorasMar[Horas Trabalhadas (2º Período)]</f>
        <v>0</v>
      </c>
      <c r="M3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Jornada])+O30</f>
        <v>0</v>
      </c>
      <c r="P31" s="14" t="str">
        <f>IF(tblHorasMar[Horas Trabalhadas Além Jornada]&lt;0,IF(OR(tblHorasMar[Evento 
(1º Período)]="",tblHorasMar[Evento 
(2º Período)]=""),tblHorasMar[Horas Trabalhadas Além Jornada],""),"")</f>
        <v/>
      </c>
      <c r="Q31" s="14" t="str">
        <f>IF(tblHorasMar[Jornada Diária]&lt;&gt;"",IF((N(tblHorasMar[Jornada Diária])-ABS(N(tblHorasMar[Horas Trabalhadas Além Jornada])))=0,1,""),"")</f>
        <v/>
      </c>
      <c r="R3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TEXT(tblHorasMar[Data],"ddd")</f>
        <v/>
      </c>
      <c r="D32" s="25"/>
      <c r="E32" s="1"/>
      <c r="F32" s="1"/>
      <c r="G32" s="1"/>
      <c r="H32" s="1"/>
      <c r="I32" s="53"/>
      <c r="J3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2" s="4">
        <f>tblHorasMar[Horas Trabalhadas (1º Período)]+tblHorasMar[Horas Trabalhadas (2º Período)]</f>
        <v>0</v>
      </c>
      <c r="M3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Jornada])+O31</f>
        <v>0</v>
      </c>
      <c r="P32" s="14" t="str">
        <f>IF(tblHorasMar[Horas Trabalhadas Além Jornada]&lt;0,IF(OR(tblHorasMar[Evento 
(1º Período)]="",tblHorasMar[Evento 
(2º Período)]=""),tblHorasMar[Horas Trabalhadas Além Jornada],""),"")</f>
        <v/>
      </c>
      <c r="Q32" s="14" t="str">
        <f>IF(tblHorasMar[Jornada Diária]&lt;&gt;"",IF((N(tblHorasMar[Jornada Diária])-ABS(N(tblHorasMar[Horas Trabalhadas Além Jornada])))=0,1,""),"")</f>
        <v/>
      </c>
      <c r="R3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TEXT(tblHorasMar[Data],"ddd")</f>
        <v/>
      </c>
      <c r="D33" s="25"/>
      <c r="E33" s="1"/>
      <c r="F33" s="1"/>
      <c r="G33" s="1"/>
      <c r="H33" s="1"/>
      <c r="I33" s="53"/>
      <c r="J3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3" s="4">
        <f>tblHorasMar[Horas Trabalhadas (1º Período)]+tblHorasMar[Horas Trabalhadas (2º Período)]</f>
        <v>0</v>
      </c>
      <c r="M3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Jornada])+O32</f>
        <v>0</v>
      </c>
      <c r="P33" s="14" t="str">
        <f>IF(tblHorasMar[Horas Trabalhadas Além Jornada]&lt;0,IF(OR(tblHorasMar[Evento 
(1º Período)]="",tblHorasMar[Evento 
(2º Período)]=""),tblHorasMar[Horas Trabalhadas Além Jornada],""),"")</f>
        <v/>
      </c>
      <c r="Q33" s="14" t="str">
        <f>IF(tblHorasMar[Jornada Diária]&lt;&gt;"",IF((N(tblHorasMar[Jornada Diária])-ABS(N(tblHorasMar[Horas Trabalhadas Além Jornada])))=0,1,""),"")</f>
        <v/>
      </c>
      <c r="R3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TEXT(tblHorasMar[Data],"ddd")</f>
        <v/>
      </c>
      <c r="D34" s="25"/>
      <c r="E34" s="1"/>
      <c r="F34" s="1"/>
      <c r="G34" s="1"/>
      <c r="H34" s="1"/>
      <c r="I34" s="53"/>
      <c r="J3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4" s="4">
        <f>tblHorasMar[Horas Trabalhadas (1º Período)]+tblHorasMar[Horas Trabalhadas (2º Período)]</f>
        <v>0</v>
      </c>
      <c r="M3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Jornada])+O33</f>
        <v>0</v>
      </c>
      <c r="P34" s="14" t="str">
        <f>IF(tblHorasMar[Horas Trabalhadas Além Jornada]&lt;0,IF(OR(tblHorasMar[Evento 
(1º Período)]="",tblHorasMar[Evento 
(2º Período)]=""),tblHorasMar[Horas Trabalhadas Além Jornada],""),"")</f>
        <v/>
      </c>
      <c r="Q34" s="14" t="str">
        <f>IF(tblHorasMar[Jornada Diária]&lt;&gt;"",IF((N(tblHorasMar[Jornada Diária])-ABS(N(tblHorasMar[Horas Trabalhadas Além Jornada])))=0,1,""),"")</f>
        <v/>
      </c>
      <c r="R3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TEXT(tblHorasMar[Data],"ddd")</f>
        <v/>
      </c>
      <c r="D35" s="25"/>
      <c r="E35" s="1"/>
      <c r="F35" s="1"/>
      <c r="G35" s="1"/>
      <c r="H35" s="1"/>
      <c r="I35" s="53"/>
      <c r="J3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5" s="4">
        <f>tblHorasMar[Horas Trabalhadas (1º Período)]+tblHorasMar[Horas Trabalhadas (2º Período)]</f>
        <v>0</v>
      </c>
      <c r="M3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Jornada])+O34</f>
        <v>0</v>
      </c>
      <c r="P35" s="14" t="str">
        <f>IF(tblHorasMar[Horas Trabalhadas Além Jornada]&lt;0,IF(OR(tblHorasMar[Evento 
(1º Período)]="",tblHorasMar[Evento 
(2º Período)]=""),tblHorasMar[Horas Trabalhadas Além Jornada],""),"")</f>
        <v/>
      </c>
      <c r="Q35" s="14" t="str">
        <f>IF(tblHorasMar[Jornada Diária]&lt;&gt;"",IF((N(tblHorasMar[Jornada Diária])-ABS(N(tblHorasMar[Horas Trabalhadas Além Jornada])))=0,1,""),"")</f>
        <v/>
      </c>
      <c r="R3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TEXT(tblHorasMar[Data],"ddd")</f>
        <v/>
      </c>
      <c r="D36" s="25"/>
      <c r="E36" s="1"/>
      <c r="F36" s="1"/>
      <c r="G36" s="1"/>
      <c r="H36" s="1"/>
      <c r="I36" s="53"/>
      <c r="J3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6" s="4">
        <f>tblHorasMar[Horas Trabalhadas (1º Período)]+tblHorasMar[Horas Trabalhadas (2º Período)]</f>
        <v>0</v>
      </c>
      <c r="M3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Jornada])+O35</f>
        <v>0</v>
      </c>
      <c r="P36" s="14" t="str">
        <f>IF(tblHorasMar[Horas Trabalhadas Além Jornada]&lt;0,IF(OR(tblHorasMar[Evento 
(1º Período)]="",tblHorasMar[Evento 
(2º Período)]=""),tblHorasMar[Horas Trabalhadas Além Jornada],""),"")</f>
        <v/>
      </c>
      <c r="Q36" s="14" t="str">
        <f>IF(tblHorasMar[Jornada Diária]&lt;&gt;"",IF((N(tblHorasMar[Jornada Diária])-ABS(N(tblHorasMar[Horas Trabalhadas Além Jornada])))=0,1,""),"")</f>
        <v/>
      </c>
      <c r="R3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TEXT(tblHorasMar[Data],"ddd")</f>
        <v/>
      </c>
      <c r="D37" s="25"/>
      <c r="E37" s="1"/>
      <c r="F37" s="1"/>
      <c r="G37" s="1"/>
      <c r="H37" s="1"/>
      <c r="I37" s="53"/>
      <c r="J3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7" s="4">
        <f>tblHorasMar[Horas Trabalhadas (1º Período)]+tblHorasMar[Horas Trabalhadas (2º Período)]</f>
        <v>0</v>
      </c>
      <c r="M3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Jornada])+O36</f>
        <v>0</v>
      </c>
      <c r="P37" s="14" t="str">
        <f>IF(tblHorasMar[Horas Trabalhadas Além Jornada]&lt;0,IF(OR(tblHorasMar[Evento 
(1º Período)]="",tblHorasMar[Evento 
(2º Período)]=""),tblHorasMar[Horas Trabalhadas Além Jornada],""),"")</f>
        <v/>
      </c>
      <c r="Q37" s="14" t="str">
        <f>IF(tblHorasMar[Jornada Diária]&lt;&gt;"",IF((N(tblHorasMar[Jornada Diária])-ABS(N(tblHorasMar[Horas Trabalhadas Além Jornada])))=0,1,""),"")</f>
        <v/>
      </c>
      <c r="R3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TEXT(tblHorasMar[Data],"ddd")</f>
        <v/>
      </c>
      <c r="D38" s="25"/>
      <c r="E38" s="1"/>
      <c r="F38" s="1"/>
      <c r="G38" s="1"/>
      <c r="H38" s="1"/>
      <c r="I38" s="53"/>
      <c r="J3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8" s="4">
        <f>tblHorasMar[Horas Trabalhadas (1º Período)]+tblHorasMar[Horas Trabalhadas (2º Período)]</f>
        <v>0</v>
      </c>
      <c r="M3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Jornada])+O37</f>
        <v>0</v>
      </c>
      <c r="P38" s="14" t="str">
        <f>IF(tblHorasMar[Horas Trabalhadas Além Jornada]&lt;0,IF(OR(tblHorasMar[Evento 
(1º Período)]="",tblHorasMar[Evento 
(2º Período)]=""),tblHorasMar[Horas Trabalhadas Além Jornada],""),"")</f>
        <v/>
      </c>
      <c r="Q38" s="14" t="str">
        <f>IF(tblHorasMar[Jornada Diária]&lt;&gt;"",IF((N(tblHorasMar[Jornada Diária])-ABS(N(tblHorasMar[Horas Trabalhadas Além Jornada])))=0,1,""),"")</f>
        <v/>
      </c>
      <c r="R3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TEXT(tblHorasMar[Data],"ddd")</f>
        <v/>
      </c>
      <c r="D39" s="25"/>
      <c r="E39" s="1"/>
      <c r="F39" s="1"/>
      <c r="G39" s="1"/>
      <c r="H39" s="1"/>
      <c r="I39" s="53"/>
      <c r="J3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9" s="4">
        <f>tblHorasMar[Horas Trabalhadas (1º Período)]+tblHorasMar[Horas Trabalhadas (2º Período)]</f>
        <v>0</v>
      </c>
      <c r="M3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IF(VLOOKUP(tblHorasMar[Dia],tblDiaUtil[[Abreviatura]:[1º Período]],3,FALSE)&gt;0,VLOOKUP(tblHorasMar[Dia],tblDiaUtil[[Abreviatura]:[1º Período]],3,FALSE),JORNADA),
              ""),
         "")</f>
        <v/>
      </c>
      <c r="N3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Período]],4,FALSE)="Não",TRUE,FALSE))),-"8:00", IF(OR(
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Período]],4,FALSE)="Não",TRUE,FALSE))),-"4:00",0
)))</f>
        <v>0</v>
      </c>
      <c r="O3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Jornada])+O38</f>
        <v>0</v>
      </c>
      <c r="P39" s="14" t="str">
        <f>IF(tblHorasMar[Horas Trabalhadas Além Jornada]&lt;0,IF(OR(tblHorasMar[Evento 
(1º Período)]="",tblHorasMar[Evento 
(2º Período)]=""),tblHorasMar[Horas Trabalhadas Além Jornada],""),"")</f>
        <v/>
      </c>
      <c r="Q39" s="14" t="str">
        <f>IF(tblHorasMar[Jornada Diária]&lt;&gt;"",IF((N(tblHorasMar[Jornada Diária])-ABS(N(tblHorasMar[Horas Trabalhadas Além Jornada])))=0,1,""),"")</f>
        <v/>
      </c>
      <c r="R3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27X0kpJYJRnQWVx+QuERtjnyEVWYf0Qrp6A0AC7lg+SgNw5LgNT7B895LuJb4IAeQREVkz8h6wo7yiwZnX5oNA==" saltValue="iXjnXmfcOHt1dYInkMZksg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E4C2BFA4-DB4E-45F6-A2C0-EAA861F2B1F5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7CC8F811-A2E0-4DBA-98C4-A6AD4CEA512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88E447C4-5351-4ADB-BDB8-FB7E01F60F9B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C8F1A40A-AC09-4823-8F21-79150CAD3DE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7F279991-609A-4DA3-997E-2474E6746B1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4A2EDA27-013A-4A4D-AA5A-28A4B84B22A8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44BD48D2-1073-4286-B9D1-B8131FF7464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2FC4B283-BAA8-41A4-855B-797F4EECEF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1B7F0661-598B-41FB-892D-D50078AD4A2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CEA1501E-EB44-4689-88D1-E212FE546BD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20CB4529-CD82-4DDB-AC72-A19809ED2F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bril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66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Março!O39</f>
        <v>0</v>
      </c>
      <c r="P7" s="45">
        <f>SUM(tblHorasAbr[Atrasos
(horas)])</f>
        <v>0</v>
      </c>
      <c r="Q7" s="46">
        <f>SUM(tblHorasAbr[Faltas
(dias)])</f>
        <v>0</v>
      </c>
      <c r="R7" s="45">
        <f>SUM(tblHorasAbr[Hora Extra Normal])</f>
        <v>0</v>
      </c>
      <c r="S7" s="45">
        <f>SUM(tblHorasAbr[Hora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TEXT(tblHorasAbr[Data],"ddd")</f>
        <v/>
      </c>
      <c r="D9" s="25"/>
      <c r="E9" s="1"/>
      <c r="F9" s="1"/>
      <c r="G9" s="1"/>
      <c r="H9" s="1"/>
      <c r="I9" s="53"/>
      <c r="J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9" s="4">
        <f>tblHorasAbr[Horas Trabalhadas (1º Período)]+tblHorasAbr[Horas Trabalhadas (2º Período)]</f>
        <v>0</v>
      </c>
      <c r="M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Jornada])+O7</f>
        <v>0</v>
      </c>
      <c r="P9" s="14" t="str">
        <f>IF(tblHorasAbr[Horas Trabalhadas Além Jornada]&lt;0,IF(OR(tblHorasAbr[Evento 
(1º Período)]="",tblHorasAbr[Evento 
(2º Período)]=""),tblHorasAbr[Horas Trabalhadas Além Jornada],""),"")</f>
        <v/>
      </c>
      <c r="Q9" s="14" t="str">
        <f>IF(tblHorasAbr[Jornada Diária]&lt;&gt;"",IF((N(tblHorasAbr[Jornada Diária])-ABS(N(tblHorasAbr[Horas Trabalhadas Além Jornada])))=0,1,""),"")</f>
        <v/>
      </c>
      <c r="R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TEXT(tblHorasAbr[Data],"ddd")</f>
        <v/>
      </c>
      <c r="D10" s="25"/>
      <c r="E10" s="1"/>
      <c r="F10" s="1"/>
      <c r="G10" s="1"/>
      <c r="H10" s="1"/>
      <c r="I10" s="53"/>
      <c r="J1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0" s="4">
        <f>tblHorasAbr[Horas Trabalhadas (1º Período)]+tblHorasAbr[Horas Trabalhadas (2º Período)]</f>
        <v>0</v>
      </c>
      <c r="M1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Jornada])+O9</f>
        <v>0</v>
      </c>
      <c r="P10" s="14" t="str">
        <f>IF(tblHorasAbr[Horas Trabalhadas Além Jornada]&lt;0,IF(OR(tblHorasAbr[Evento 
(1º Período)]="",tblHorasAbr[Evento 
(2º Período)]=""),tblHorasAbr[Horas Trabalhadas Além Jornada],""),"")</f>
        <v/>
      </c>
      <c r="Q10" s="14" t="str">
        <f>IF(tblHorasAbr[Jornada Diária]&lt;&gt;"",IF((N(tblHorasAbr[Jornada Diária])-ABS(N(tblHorasAbr[Horas Trabalhadas Além Jornada])))=0,1,""),"")</f>
        <v/>
      </c>
      <c r="R1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TEXT(tblHorasAbr[Data],"ddd")</f>
        <v/>
      </c>
      <c r="D11" s="25"/>
      <c r="E11" s="1"/>
      <c r="F11" s="1"/>
      <c r="G11" s="1"/>
      <c r="H11" s="1"/>
      <c r="I11" s="53"/>
      <c r="J1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1" s="4">
        <f>tblHorasAbr[Horas Trabalhadas (1º Período)]+tblHorasAbr[Horas Trabalhadas (2º Período)]</f>
        <v>0</v>
      </c>
      <c r="M1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Jornada])+O10</f>
        <v>0</v>
      </c>
      <c r="P11" s="14" t="str">
        <f>IF(tblHorasAbr[Horas Trabalhadas Além Jornada]&lt;0,IF(OR(tblHorasAbr[Evento 
(1º Período)]="",tblHorasAbr[Evento 
(2º Período)]=""),tblHorasAbr[Horas Trabalhadas Além Jornada],""),"")</f>
        <v/>
      </c>
      <c r="Q11" s="14" t="str">
        <f>IF(tblHorasAbr[Jornada Diária]&lt;&gt;"",IF((N(tblHorasAbr[Jornada Diária])-ABS(N(tblHorasAbr[Horas Trabalhadas Além Jornada])))=0,1,""),"")</f>
        <v/>
      </c>
      <c r="R1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TEXT(tblHorasAbr[Data],"ddd")</f>
        <v/>
      </c>
      <c r="D12" s="25"/>
      <c r="E12" s="1"/>
      <c r="F12" s="1"/>
      <c r="G12" s="1"/>
      <c r="H12" s="1"/>
      <c r="I12" s="53"/>
      <c r="J1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2" s="4">
        <f>tblHorasAbr[Horas Trabalhadas (1º Período)]+tblHorasAbr[Horas Trabalhadas (2º Período)]</f>
        <v>0</v>
      </c>
      <c r="M1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Jornada])+O11</f>
        <v>0</v>
      </c>
      <c r="P12" s="14" t="str">
        <f>IF(tblHorasAbr[Horas Trabalhadas Além Jornada]&lt;0,IF(OR(tblHorasAbr[Evento 
(1º Período)]="",tblHorasAbr[Evento 
(2º Período)]=""),tblHorasAbr[Horas Trabalhadas Além Jornada],""),"")</f>
        <v/>
      </c>
      <c r="Q12" s="14" t="str">
        <f>IF(tblHorasAbr[Jornada Diária]&lt;&gt;"",IF((N(tblHorasAbr[Jornada Diária])-ABS(N(tblHorasAbr[Horas Trabalhadas Além Jornada])))=0,1,""),"")</f>
        <v/>
      </c>
      <c r="R1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TEXT(tblHorasAbr[Data],"ddd")</f>
        <v/>
      </c>
      <c r="D13" s="25"/>
      <c r="E13" s="1"/>
      <c r="F13" s="1"/>
      <c r="G13" s="1"/>
      <c r="H13" s="1"/>
      <c r="I13" s="53"/>
      <c r="J1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3" s="4">
        <f>tblHorasAbr[Horas Trabalhadas (1º Período)]+tblHorasAbr[Horas Trabalhadas (2º Período)]</f>
        <v>0</v>
      </c>
      <c r="M1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Jornada])+O12</f>
        <v>0</v>
      </c>
      <c r="P13" s="14" t="str">
        <f>IF(tblHorasAbr[Horas Trabalhadas Além Jornada]&lt;0,IF(OR(tblHorasAbr[Evento 
(1º Período)]="",tblHorasAbr[Evento 
(2º Período)]=""),tblHorasAbr[Horas Trabalhadas Além Jornada],""),"")</f>
        <v/>
      </c>
      <c r="Q13" s="14" t="str">
        <f>IF(tblHorasAbr[Jornada Diária]&lt;&gt;"",IF((N(tblHorasAbr[Jornada Diária])-ABS(N(tblHorasAbr[Horas Trabalhadas Além Jornada])))=0,1,""),"")</f>
        <v/>
      </c>
      <c r="R1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TEXT(tblHorasAbr[Data],"ddd")</f>
        <v/>
      </c>
      <c r="D14" s="25"/>
      <c r="E14" s="1"/>
      <c r="F14" s="1"/>
      <c r="G14" s="1"/>
      <c r="H14" s="1"/>
      <c r="I14" s="53"/>
      <c r="J1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4" s="4">
        <f>tblHorasAbr[Horas Trabalhadas (1º Período)]+tblHorasAbr[Horas Trabalhadas (2º Período)]</f>
        <v>0</v>
      </c>
      <c r="M1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Jornada])+O13</f>
        <v>0</v>
      </c>
      <c r="P14" s="14" t="str">
        <f>IF(tblHorasAbr[Horas Trabalhadas Além Jornada]&lt;0,IF(OR(tblHorasAbr[Evento 
(1º Período)]="",tblHorasAbr[Evento 
(2º Período)]=""),tblHorasAbr[Horas Trabalhadas Além Jornada],""),"")</f>
        <v/>
      </c>
      <c r="Q14" s="14" t="str">
        <f>IF(tblHorasAbr[Jornada Diária]&lt;&gt;"",IF((N(tblHorasAbr[Jornada Diária])-ABS(N(tblHorasAbr[Horas Trabalhadas Além Jornada])))=0,1,""),"")</f>
        <v/>
      </c>
      <c r="R1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TEXT(tblHorasAbr[Data],"ddd")</f>
        <v/>
      </c>
      <c r="D15" s="25"/>
      <c r="E15" s="1"/>
      <c r="F15" s="1"/>
      <c r="G15" s="1"/>
      <c r="H15" s="1"/>
      <c r="I15" s="53"/>
      <c r="J1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5" s="4">
        <f>tblHorasAbr[Horas Trabalhadas (1º Período)]+tblHorasAbr[Horas Trabalhadas (2º Período)]</f>
        <v>0</v>
      </c>
      <c r="M1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Jornada])+O14</f>
        <v>0</v>
      </c>
      <c r="P15" s="14" t="str">
        <f>IF(tblHorasAbr[Horas Trabalhadas Além Jornada]&lt;0,IF(OR(tblHorasAbr[Evento 
(1º Período)]="",tblHorasAbr[Evento 
(2º Período)]=""),tblHorasAbr[Horas Trabalhadas Além Jornada],""),"")</f>
        <v/>
      </c>
      <c r="Q15" s="14" t="str">
        <f>IF(tblHorasAbr[Jornada Diária]&lt;&gt;"",IF((N(tblHorasAbr[Jornada Diária])-ABS(N(tblHorasAbr[Horas Trabalhadas Além Jornada])))=0,1,""),"")</f>
        <v/>
      </c>
      <c r="R1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TEXT(tblHorasAbr[Data],"ddd")</f>
        <v/>
      </c>
      <c r="D16" s="25"/>
      <c r="E16" s="1"/>
      <c r="F16" s="1"/>
      <c r="G16" s="1"/>
      <c r="H16" s="1"/>
      <c r="I16" s="53"/>
      <c r="J1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6" s="4">
        <f>tblHorasAbr[Horas Trabalhadas (1º Período)]+tblHorasAbr[Horas Trabalhadas (2º Período)]</f>
        <v>0</v>
      </c>
      <c r="M1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Jornada])+O15</f>
        <v>0</v>
      </c>
      <c r="P16" s="14" t="str">
        <f>IF(tblHorasAbr[Horas Trabalhadas Além Jornada]&lt;0,IF(OR(tblHorasAbr[Evento 
(1º Período)]="",tblHorasAbr[Evento 
(2º Período)]=""),tblHorasAbr[Horas Trabalhadas Além Jornada],""),"")</f>
        <v/>
      </c>
      <c r="Q16" s="14" t="str">
        <f>IF(tblHorasAbr[Jornada Diária]&lt;&gt;"",IF((N(tblHorasAbr[Jornada Diária])-ABS(N(tblHorasAbr[Horas Trabalhadas Além Jornada])))=0,1,""),"")</f>
        <v/>
      </c>
      <c r="R1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TEXT(tblHorasAbr[Data],"ddd")</f>
        <v/>
      </c>
      <c r="D17" s="25"/>
      <c r="E17" s="1"/>
      <c r="F17" s="1"/>
      <c r="G17" s="1"/>
      <c r="H17" s="1"/>
      <c r="I17" s="53"/>
      <c r="J1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7" s="4">
        <f>tblHorasAbr[Horas Trabalhadas (1º Período)]+tblHorasAbr[Horas Trabalhadas (2º Período)]</f>
        <v>0</v>
      </c>
      <c r="M1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Jornada])+O16</f>
        <v>0</v>
      </c>
      <c r="P17" s="14" t="str">
        <f>IF(tblHorasAbr[Horas Trabalhadas Além Jornada]&lt;0,IF(OR(tblHorasAbr[Evento 
(1º Período)]="",tblHorasAbr[Evento 
(2º Período)]=""),tblHorasAbr[Horas Trabalhadas Além Jornada],""),"")</f>
        <v/>
      </c>
      <c r="Q17" s="14" t="str">
        <f>IF(tblHorasAbr[Jornada Diária]&lt;&gt;"",IF((N(tblHorasAbr[Jornada Diária])-ABS(N(tblHorasAbr[Horas Trabalhadas Além Jornada])))=0,1,""),"")</f>
        <v/>
      </c>
      <c r="R1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TEXT(tblHorasAbr[Data],"ddd")</f>
        <v/>
      </c>
      <c r="D18" s="25"/>
      <c r="E18" s="1"/>
      <c r="F18" s="1"/>
      <c r="G18" s="1"/>
      <c r="H18" s="1"/>
      <c r="I18" s="53"/>
      <c r="J1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8" s="4">
        <f>tblHorasAbr[Horas Trabalhadas (1º Período)]+tblHorasAbr[Horas Trabalhadas (2º Período)]</f>
        <v>0</v>
      </c>
      <c r="M1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Jornada])+O17</f>
        <v>0</v>
      </c>
      <c r="P18" s="14" t="str">
        <f>IF(tblHorasAbr[Horas Trabalhadas Além Jornada]&lt;0,IF(OR(tblHorasAbr[Evento 
(1º Período)]="",tblHorasAbr[Evento 
(2º Período)]=""),tblHorasAbr[Horas Trabalhadas Além Jornada],""),"")</f>
        <v/>
      </c>
      <c r="Q18" s="14" t="str">
        <f>IF(tblHorasAbr[Jornada Diária]&lt;&gt;"",IF((N(tblHorasAbr[Jornada Diária])-ABS(N(tblHorasAbr[Horas Trabalhadas Além Jornada])))=0,1,""),"")</f>
        <v/>
      </c>
      <c r="R1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TEXT(tblHorasAbr[Data],"ddd")</f>
        <v/>
      </c>
      <c r="D19" s="25"/>
      <c r="E19" s="1"/>
      <c r="F19" s="1"/>
      <c r="G19" s="1"/>
      <c r="H19" s="1"/>
      <c r="I19" s="53"/>
      <c r="J1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9" s="4">
        <f>tblHorasAbr[Horas Trabalhadas (1º Período)]+tblHorasAbr[Horas Trabalhadas (2º Período)]</f>
        <v>0</v>
      </c>
      <c r="M1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1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1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Jornada])+O18</f>
        <v>0</v>
      </c>
      <c r="P19" s="14" t="str">
        <f>IF(tblHorasAbr[Horas Trabalhadas Além Jornada]&lt;0,IF(OR(tblHorasAbr[Evento 
(1º Período)]="",tblHorasAbr[Evento 
(2º Período)]=""),tblHorasAbr[Horas Trabalhadas Além Jornada],""),"")</f>
        <v/>
      </c>
      <c r="Q19" s="14" t="str">
        <f>IF(tblHorasAbr[Jornada Diária]&lt;&gt;"",IF((N(tblHorasAbr[Jornada Diária])-ABS(N(tblHorasAbr[Horas Trabalhadas Além Jornada])))=0,1,""),"")</f>
        <v/>
      </c>
      <c r="R1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TEXT(tblHorasAbr[Data],"ddd")</f>
        <v/>
      </c>
      <c r="D20" s="25"/>
      <c r="E20" s="1"/>
      <c r="F20" s="1"/>
      <c r="G20" s="1"/>
      <c r="H20" s="1"/>
      <c r="I20" s="53"/>
      <c r="J2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0" s="4">
        <f>tblHorasAbr[Horas Trabalhadas (1º Período)]+tblHorasAbr[Horas Trabalhadas (2º Período)]</f>
        <v>0</v>
      </c>
      <c r="M2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Jornada])+O19</f>
        <v>0</v>
      </c>
      <c r="P20" s="14" t="str">
        <f>IF(tblHorasAbr[Horas Trabalhadas Além Jornada]&lt;0,IF(OR(tblHorasAbr[Evento 
(1º Período)]="",tblHorasAbr[Evento 
(2º Período)]=""),tblHorasAbr[Horas Trabalhadas Além Jornada],""),"")</f>
        <v/>
      </c>
      <c r="Q20" s="14" t="str">
        <f>IF(tblHorasAbr[Jornada Diária]&lt;&gt;"",IF((N(tblHorasAbr[Jornada Diária])-ABS(N(tblHorasAbr[Horas Trabalhadas Além Jornada])))=0,1,""),"")</f>
        <v/>
      </c>
      <c r="R2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TEXT(tblHorasAbr[Data],"ddd")</f>
        <v/>
      </c>
      <c r="D21" s="25"/>
      <c r="E21" s="1"/>
      <c r="F21" s="1"/>
      <c r="G21" s="1"/>
      <c r="H21" s="1"/>
      <c r="I21" s="53"/>
      <c r="J2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1" s="4">
        <f>tblHorasAbr[Horas Trabalhadas (1º Período)]+tblHorasAbr[Horas Trabalhadas (2º Período)]</f>
        <v>0</v>
      </c>
      <c r="M2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Jornada])+O20</f>
        <v>0</v>
      </c>
      <c r="P21" s="14" t="str">
        <f>IF(tblHorasAbr[Horas Trabalhadas Além Jornada]&lt;0,IF(OR(tblHorasAbr[Evento 
(1º Período)]="",tblHorasAbr[Evento 
(2º Período)]=""),tblHorasAbr[Horas Trabalhadas Além Jornada],""),"")</f>
        <v/>
      </c>
      <c r="Q21" s="14" t="str">
        <f>IF(tblHorasAbr[Jornada Diária]&lt;&gt;"",IF((N(tblHorasAbr[Jornada Diária])-ABS(N(tblHorasAbr[Horas Trabalhadas Além Jornada])))=0,1,""),"")</f>
        <v/>
      </c>
      <c r="R2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TEXT(tblHorasAbr[Data],"ddd")</f>
        <v/>
      </c>
      <c r="D22" s="25"/>
      <c r="E22" s="1"/>
      <c r="F22" s="1"/>
      <c r="G22" s="1"/>
      <c r="H22" s="1"/>
      <c r="I22" s="53"/>
      <c r="J2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2" s="4">
        <f>tblHorasAbr[Horas Trabalhadas (1º Período)]+tblHorasAbr[Horas Trabalhadas (2º Período)]</f>
        <v>0</v>
      </c>
      <c r="M2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Jornada])+O21</f>
        <v>0</v>
      </c>
      <c r="P22" s="14" t="str">
        <f>IF(tblHorasAbr[Horas Trabalhadas Além Jornada]&lt;0,IF(OR(tblHorasAbr[Evento 
(1º Período)]="",tblHorasAbr[Evento 
(2º Período)]=""),tblHorasAbr[Horas Trabalhadas Além Jornada],""),"")</f>
        <v/>
      </c>
      <c r="Q22" s="14" t="str">
        <f>IF(tblHorasAbr[Jornada Diária]&lt;&gt;"",IF((N(tblHorasAbr[Jornada Diária])-ABS(N(tblHorasAbr[Horas Trabalhadas Além Jornada])))=0,1,""),"")</f>
        <v/>
      </c>
      <c r="R2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TEXT(tblHorasAbr[Data],"ddd")</f>
        <v/>
      </c>
      <c r="D23" s="25"/>
      <c r="E23" s="1"/>
      <c r="F23" s="1"/>
      <c r="G23" s="1"/>
      <c r="H23" s="1"/>
      <c r="I23" s="53"/>
      <c r="J2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3" s="4">
        <f>tblHorasAbr[Horas Trabalhadas (1º Período)]+tblHorasAbr[Horas Trabalhadas (2º Período)]</f>
        <v>0</v>
      </c>
      <c r="M2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Jornada])+O22</f>
        <v>0</v>
      </c>
      <c r="P23" s="14" t="str">
        <f>IF(tblHorasAbr[Horas Trabalhadas Além Jornada]&lt;0,IF(OR(tblHorasAbr[Evento 
(1º Período)]="",tblHorasAbr[Evento 
(2º Período)]=""),tblHorasAbr[Horas Trabalhadas Além Jornada],""),"")</f>
        <v/>
      </c>
      <c r="Q23" s="14" t="str">
        <f>IF(tblHorasAbr[Jornada Diária]&lt;&gt;"",IF((N(tblHorasAbr[Jornada Diária])-ABS(N(tblHorasAbr[Horas Trabalhadas Além Jornada])))=0,1,""),"")</f>
        <v/>
      </c>
      <c r="R2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TEXT(tblHorasAbr[Data],"ddd")</f>
        <v/>
      </c>
      <c r="D24" s="25"/>
      <c r="E24" s="1"/>
      <c r="F24" s="1"/>
      <c r="G24" s="1"/>
      <c r="H24" s="1"/>
      <c r="I24" s="53"/>
      <c r="J2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4" s="4">
        <f>tblHorasAbr[Horas Trabalhadas (1º Período)]+tblHorasAbr[Horas Trabalhadas (2º Período)]</f>
        <v>0</v>
      </c>
      <c r="M2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Jornada])+O23</f>
        <v>0</v>
      </c>
      <c r="P24" s="14" t="str">
        <f>IF(tblHorasAbr[Horas Trabalhadas Além Jornada]&lt;0,IF(OR(tblHorasAbr[Evento 
(1º Período)]="",tblHorasAbr[Evento 
(2º Período)]=""),tblHorasAbr[Horas Trabalhadas Além Jornada],""),"")</f>
        <v/>
      </c>
      <c r="Q24" s="14" t="str">
        <f>IF(tblHorasAbr[Jornada Diária]&lt;&gt;"",IF((N(tblHorasAbr[Jornada Diária])-ABS(N(tblHorasAbr[Horas Trabalhadas Além Jornada])))=0,1,""),"")</f>
        <v/>
      </c>
      <c r="R2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TEXT(tblHorasAbr[Data],"ddd")</f>
        <v/>
      </c>
      <c r="D25" s="25"/>
      <c r="E25" s="1"/>
      <c r="F25" s="1"/>
      <c r="G25" s="1"/>
      <c r="H25" s="1"/>
      <c r="I25" s="53"/>
      <c r="J2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5" s="4">
        <f>tblHorasAbr[Horas Trabalhadas (1º Período)]+tblHorasAbr[Horas Trabalhadas (2º Período)]</f>
        <v>0</v>
      </c>
      <c r="M2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Jornada])+O24</f>
        <v>0</v>
      </c>
      <c r="P25" s="14" t="str">
        <f>IF(tblHorasAbr[Horas Trabalhadas Além Jornada]&lt;0,IF(OR(tblHorasAbr[Evento 
(1º Período)]="",tblHorasAbr[Evento 
(2º Período)]=""),tblHorasAbr[Horas Trabalhadas Além Jornada],""),"")</f>
        <v/>
      </c>
      <c r="Q25" s="14" t="str">
        <f>IF(tblHorasAbr[Jornada Diária]&lt;&gt;"",IF((N(tblHorasAbr[Jornada Diária])-ABS(N(tblHorasAbr[Horas Trabalhadas Além Jornada])))=0,1,""),"")</f>
        <v/>
      </c>
      <c r="R2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TEXT(tblHorasAbr[Data],"ddd")</f>
        <v/>
      </c>
      <c r="D26" s="25"/>
      <c r="E26" s="1"/>
      <c r="F26" s="1"/>
      <c r="G26" s="1"/>
      <c r="H26" s="1"/>
      <c r="I26" s="53"/>
      <c r="J2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6" s="4">
        <f>tblHorasAbr[Horas Trabalhadas (1º Período)]+tblHorasAbr[Horas Trabalhadas (2º Período)]</f>
        <v>0</v>
      </c>
      <c r="M2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Jornada])+O25</f>
        <v>0</v>
      </c>
      <c r="P26" s="14" t="str">
        <f>IF(tblHorasAbr[Horas Trabalhadas Além Jornada]&lt;0,IF(OR(tblHorasAbr[Evento 
(1º Período)]="",tblHorasAbr[Evento 
(2º Período)]=""),tblHorasAbr[Horas Trabalhadas Além Jornada],""),"")</f>
        <v/>
      </c>
      <c r="Q26" s="14" t="str">
        <f>IF(tblHorasAbr[Jornada Diária]&lt;&gt;"",IF((N(tblHorasAbr[Jornada Diária])-ABS(N(tblHorasAbr[Horas Trabalhadas Além Jornada])))=0,1,""),"")</f>
        <v/>
      </c>
      <c r="R2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TEXT(tblHorasAbr[Data],"ddd")</f>
        <v/>
      </c>
      <c r="D27" s="25"/>
      <c r="E27" s="1"/>
      <c r="F27" s="1"/>
      <c r="G27" s="1"/>
      <c r="H27" s="1"/>
      <c r="I27" s="53"/>
      <c r="J2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7" s="4">
        <f>tblHorasAbr[Horas Trabalhadas (1º Período)]+tblHorasAbr[Horas Trabalhadas (2º Período)]</f>
        <v>0</v>
      </c>
      <c r="M2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Jornada])+O26</f>
        <v>0</v>
      </c>
      <c r="P27" s="14" t="str">
        <f>IF(tblHorasAbr[Horas Trabalhadas Além Jornada]&lt;0,IF(OR(tblHorasAbr[Evento 
(1º Período)]="",tblHorasAbr[Evento 
(2º Período)]=""),tblHorasAbr[Horas Trabalhadas Além Jornada],""),"")</f>
        <v/>
      </c>
      <c r="Q27" s="14" t="str">
        <f>IF(tblHorasAbr[Jornada Diária]&lt;&gt;"",IF((N(tblHorasAbr[Jornada Diária])-ABS(N(tblHorasAbr[Horas Trabalhadas Além Jornada])))=0,1,""),"")</f>
        <v/>
      </c>
      <c r="R2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TEXT(tblHorasAbr[Data],"ddd")</f>
        <v/>
      </c>
      <c r="D28" s="25"/>
      <c r="E28" s="1"/>
      <c r="F28" s="1"/>
      <c r="G28" s="1"/>
      <c r="H28" s="1"/>
      <c r="I28" s="53"/>
      <c r="J2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8" s="4">
        <f>tblHorasAbr[Horas Trabalhadas (1º Período)]+tblHorasAbr[Horas Trabalhadas (2º Período)]</f>
        <v>0</v>
      </c>
      <c r="M2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Jornada])+O27</f>
        <v>0</v>
      </c>
      <c r="P28" s="14" t="str">
        <f>IF(tblHorasAbr[Horas Trabalhadas Além Jornada]&lt;0,IF(OR(tblHorasAbr[Evento 
(1º Período)]="",tblHorasAbr[Evento 
(2º Período)]=""),tblHorasAbr[Horas Trabalhadas Além Jornada],""),"")</f>
        <v/>
      </c>
      <c r="Q28" s="14" t="str">
        <f>IF(tblHorasAbr[Jornada Diária]&lt;&gt;"",IF((N(tblHorasAbr[Jornada Diária])-ABS(N(tblHorasAbr[Horas Trabalhadas Além Jornada])))=0,1,""),"")</f>
        <v/>
      </c>
      <c r="R2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TEXT(tblHorasAbr[Data],"ddd")</f>
        <v/>
      </c>
      <c r="D29" s="25"/>
      <c r="E29" s="1"/>
      <c r="F29" s="1"/>
      <c r="G29" s="1"/>
      <c r="H29" s="1"/>
      <c r="I29" s="53"/>
      <c r="J2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9" s="4">
        <f>tblHorasAbr[Horas Trabalhadas (1º Período)]+tblHorasAbr[Horas Trabalhadas (2º Período)]</f>
        <v>0</v>
      </c>
      <c r="M2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2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2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Jornada])+O28</f>
        <v>0</v>
      </c>
      <c r="P29" s="14" t="str">
        <f>IF(tblHorasAbr[Horas Trabalhadas Além Jornada]&lt;0,IF(OR(tblHorasAbr[Evento 
(1º Período)]="",tblHorasAbr[Evento 
(2º Período)]=""),tblHorasAbr[Horas Trabalhadas Além Jornada],""),"")</f>
        <v/>
      </c>
      <c r="Q29" s="14" t="str">
        <f>IF(tblHorasAbr[Jornada Diária]&lt;&gt;"",IF((N(tblHorasAbr[Jornada Diária])-ABS(N(tblHorasAbr[Horas Trabalhadas Além Jornada])))=0,1,""),"")</f>
        <v/>
      </c>
      <c r="R2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TEXT(tblHorasAbr[Data],"ddd")</f>
        <v/>
      </c>
      <c r="D30" s="25"/>
      <c r="E30" s="1"/>
      <c r="F30" s="1"/>
      <c r="G30" s="1"/>
      <c r="H30" s="1"/>
      <c r="I30" s="53"/>
      <c r="J3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0" s="4">
        <f>tblHorasAbr[Horas Trabalhadas (1º Período)]+tblHorasAbr[Horas Trabalhadas (2º Período)]</f>
        <v>0</v>
      </c>
      <c r="M3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Jornada])+O29</f>
        <v>0</v>
      </c>
      <c r="P30" s="14" t="str">
        <f>IF(tblHorasAbr[Horas Trabalhadas Além Jornada]&lt;0,IF(OR(tblHorasAbr[Evento 
(1º Período)]="",tblHorasAbr[Evento 
(2º Período)]=""),tblHorasAbr[Horas Trabalhadas Além Jornada],""),"")</f>
        <v/>
      </c>
      <c r="Q30" s="14" t="str">
        <f>IF(tblHorasAbr[Jornada Diária]&lt;&gt;"",IF((N(tblHorasAbr[Jornada Diária])-ABS(N(tblHorasAbr[Horas Trabalhadas Além Jornada])))=0,1,""),"")</f>
        <v/>
      </c>
      <c r="R3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TEXT(tblHorasAbr[Data],"ddd")</f>
        <v/>
      </c>
      <c r="D31" s="25"/>
      <c r="E31" s="1"/>
      <c r="F31" s="1"/>
      <c r="G31" s="1"/>
      <c r="H31" s="1"/>
      <c r="I31" s="53"/>
      <c r="J3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1" s="4">
        <f>tblHorasAbr[Horas Trabalhadas (1º Período)]+tblHorasAbr[Horas Trabalhadas (2º Período)]</f>
        <v>0</v>
      </c>
      <c r="M3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Jornada])+O30</f>
        <v>0</v>
      </c>
      <c r="P31" s="14" t="str">
        <f>IF(tblHorasAbr[Horas Trabalhadas Além Jornada]&lt;0,IF(OR(tblHorasAbr[Evento 
(1º Período)]="",tblHorasAbr[Evento 
(2º Período)]=""),tblHorasAbr[Horas Trabalhadas Além Jornada],""),"")</f>
        <v/>
      </c>
      <c r="Q31" s="14" t="str">
        <f>IF(tblHorasAbr[Jornada Diária]&lt;&gt;"",IF((N(tblHorasAbr[Jornada Diária])-ABS(N(tblHorasAbr[Horas Trabalhadas Além Jornada])))=0,1,""),"")</f>
        <v/>
      </c>
      <c r="R3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TEXT(tblHorasAbr[Data],"ddd")</f>
        <v/>
      </c>
      <c r="D32" s="25"/>
      <c r="E32" s="1"/>
      <c r="F32" s="1"/>
      <c r="G32" s="1"/>
      <c r="H32" s="1"/>
      <c r="I32" s="53"/>
      <c r="J3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2" s="4">
        <f>tblHorasAbr[Horas Trabalhadas (1º Período)]+tblHorasAbr[Horas Trabalhadas (2º Período)]</f>
        <v>0</v>
      </c>
      <c r="M3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Jornada])+O31</f>
        <v>0</v>
      </c>
      <c r="P32" s="14" t="str">
        <f>IF(tblHorasAbr[Horas Trabalhadas Além Jornada]&lt;0,IF(OR(tblHorasAbr[Evento 
(1º Período)]="",tblHorasAbr[Evento 
(2º Período)]=""),tblHorasAbr[Horas Trabalhadas Além Jornada],""),"")</f>
        <v/>
      </c>
      <c r="Q32" s="14" t="str">
        <f>IF(tblHorasAbr[Jornada Diária]&lt;&gt;"",IF((N(tblHorasAbr[Jornada Diária])-ABS(N(tblHorasAbr[Horas Trabalhadas Além Jornada])))=0,1,""),"")</f>
        <v/>
      </c>
      <c r="R3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TEXT(tblHorasAbr[Data],"ddd")</f>
        <v/>
      </c>
      <c r="D33" s="25"/>
      <c r="E33" s="1"/>
      <c r="F33" s="1"/>
      <c r="G33" s="1"/>
      <c r="H33" s="1"/>
      <c r="I33" s="53"/>
      <c r="J3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3" s="4">
        <f>tblHorasAbr[Horas Trabalhadas (1º Período)]+tblHorasAbr[Horas Trabalhadas (2º Período)]</f>
        <v>0</v>
      </c>
      <c r="M3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Jornada])+O32</f>
        <v>0</v>
      </c>
      <c r="P33" s="14" t="str">
        <f>IF(tblHorasAbr[Horas Trabalhadas Além Jornada]&lt;0,IF(OR(tblHorasAbr[Evento 
(1º Período)]="",tblHorasAbr[Evento 
(2º Período)]=""),tblHorasAbr[Horas Trabalhadas Além Jornada],""),"")</f>
        <v/>
      </c>
      <c r="Q33" s="14" t="str">
        <f>IF(tblHorasAbr[Jornada Diária]&lt;&gt;"",IF((N(tblHorasAbr[Jornada Diária])-ABS(N(tblHorasAbr[Horas Trabalhadas Além Jornada])))=0,1,""),"")</f>
        <v/>
      </c>
      <c r="R3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TEXT(tblHorasAbr[Data],"ddd")</f>
        <v/>
      </c>
      <c r="D34" s="25"/>
      <c r="E34" s="1"/>
      <c r="F34" s="1"/>
      <c r="G34" s="1"/>
      <c r="H34" s="1"/>
      <c r="I34" s="53"/>
      <c r="J3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4" s="4">
        <f>tblHorasAbr[Horas Trabalhadas (1º Período)]+tblHorasAbr[Horas Trabalhadas (2º Período)]</f>
        <v>0</v>
      </c>
      <c r="M3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Jornada])+O33</f>
        <v>0</v>
      </c>
      <c r="P34" s="14" t="str">
        <f>IF(tblHorasAbr[Horas Trabalhadas Além Jornada]&lt;0,IF(OR(tblHorasAbr[Evento 
(1º Período)]="",tblHorasAbr[Evento 
(2º Período)]=""),tblHorasAbr[Horas Trabalhadas Além Jornada],""),"")</f>
        <v/>
      </c>
      <c r="Q34" s="14" t="str">
        <f>IF(tblHorasAbr[Jornada Diária]&lt;&gt;"",IF((N(tblHorasAbr[Jornada Diária])-ABS(N(tblHorasAbr[Horas Trabalhadas Além Jornada])))=0,1,""),"")</f>
        <v/>
      </c>
      <c r="R3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TEXT(tblHorasAbr[Data],"ddd")</f>
        <v/>
      </c>
      <c r="D35" s="25"/>
      <c r="E35" s="1"/>
      <c r="F35" s="1"/>
      <c r="G35" s="1"/>
      <c r="H35" s="1"/>
      <c r="I35" s="53"/>
      <c r="J3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5" s="4">
        <f>tblHorasAbr[Horas Trabalhadas (1º Período)]+tblHorasAbr[Horas Trabalhadas (2º Período)]</f>
        <v>0</v>
      </c>
      <c r="M3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Jornada])+O34</f>
        <v>0</v>
      </c>
      <c r="P35" s="14" t="str">
        <f>IF(tblHorasAbr[Horas Trabalhadas Além Jornada]&lt;0,IF(OR(tblHorasAbr[Evento 
(1º Período)]="",tblHorasAbr[Evento 
(2º Período)]=""),tblHorasAbr[Horas Trabalhadas Além Jornada],""),"")</f>
        <v/>
      </c>
      <c r="Q35" s="14" t="str">
        <f>IF(tblHorasAbr[Jornada Diária]&lt;&gt;"",IF((N(tblHorasAbr[Jornada Diária])-ABS(N(tblHorasAbr[Horas Trabalhadas Além Jornada])))=0,1,""),"")</f>
        <v/>
      </c>
      <c r="R3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TEXT(tblHorasAbr[Data],"ddd")</f>
        <v/>
      </c>
      <c r="D36" s="25"/>
      <c r="E36" s="1"/>
      <c r="F36" s="1"/>
      <c r="G36" s="1"/>
      <c r="H36" s="1"/>
      <c r="I36" s="53"/>
      <c r="J3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6" s="4">
        <f>tblHorasAbr[Horas Trabalhadas (1º Período)]+tblHorasAbr[Horas Trabalhadas (2º Período)]</f>
        <v>0</v>
      </c>
      <c r="M3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Jornada])+O35</f>
        <v>0</v>
      </c>
      <c r="P36" s="14" t="str">
        <f>IF(tblHorasAbr[Horas Trabalhadas Além Jornada]&lt;0,IF(OR(tblHorasAbr[Evento 
(1º Período)]="",tblHorasAbr[Evento 
(2º Período)]=""),tblHorasAbr[Horas Trabalhadas Além Jornada],""),"")</f>
        <v/>
      </c>
      <c r="Q36" s="14" t="str">
        <f>IF(tblHorasAbr[Jornada Diária]&lt;&gt;"",IF((N(tblHorasAbr[Jornada Diária])-ABS(N(tblHorasAbr[Horas Trabalhadas Além Jornada])))=0,1,""),"")</f>
        <v/>
      </c>
      <c r="R3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TEXT(tblHorasAbr[Data],"ddd")</f>
        <v/>
      </c>
      <c r="D37" s="25"/>
      <c r="E37" s="1"/>
      <c r="F37" s="1"/>
      <c r="G37" s="1"/>
      <c r="H37" s="1"/>
      <c r="I37" s="53"/>
      <c r="J3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7" s="4">
        <f>tblHorasAbr[Horas Trabalhadas (1º Período)]+tblHorasAbr[Horas Trabalhadas (2º Período)]</f>
        <v>0</v>
      </c>
      <c r="M3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Jornada])+O36</f>
        <v>0</v>
      </c>
      <c r="P37" s="14" t="str">
        <f>IF(tblHorasAbr[Horas Trabalhadas Além Jornada]&lt;0,IF(OR(tblHorasAbr[Evento 
(1º Período)]="",tblHorasAbr[Evento 
(2º Período)]=""),tblHorasAbr[Horas Trabalhadas Além Jornada],""),"")</f>
        <v/>
      </c>
      <c r="Q37" s="14" t="str">
        <f>IF(tblHorasAbr[Jornada Diária]&lt;&gt;"",IF((N(tblHorasAbr[Jornada Diária])-ABS(N(tblHorasAbr[Horas Trabalhadas Além Jornada])))=0,1,""),"")</f>
        <v/>
      </c>
      <c r="R3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TEXT(tblHorasAbr[Data],"ddd")</f>
        <v/>
      </c>
      <c r="D38" s="25"/>
      <c r="E38" s="1"/>
      <c r="F38" s="1"/>
      <c r="G38" s="1"/>
      <c r="H38" s="1"/>
      <c r="I38" s="53"/>
      <c r="J3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8" s="4">
        <f>tblHorasAbr[Horas Trabalhadas (1º Período)]+tblHorasAbr[Horas Trabalhadas (2º Período)]</f>
        <v>0</v>
      </c>
      <c r="M3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Jornada])+O37</f>
        <v>0</v>
      </c>
      <c r="P38" s="14" t="str">
        <f>IF(tblHorasAbr[Horas Trabalhadas Além Jornada]&lt;0,IF(OR(tblHorasAbr[Evento 
(1º Período)]="",tblHorasAbr[Evento 
(2º Período)]=""),tblHorasAbr[Horas Trabalhadas Além Jornada],""),"")</f>
        <v/>
      </c>
      <c r="Q38" s="14" t="str">
        <f>IF(tblHorasAbr[Jornada Diária]&lt;&gt;"",IF((N(tblHorasAbr[Jornada Diária])-ABS(N(tblHorasAbr[Horas Trabalhadas Além Jornada])))=0,1,""),"")</f>
        <v/>
      </c>
      <c r="R3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TEXT(tblHorasAbr[Data],"ddd")</f>
        <v/>
      </c>
      <c r="D39" s="25"/>
      <c r="E39" s="1"/>
      <c r="F39" s="1"/>
      <c r="G39" s="1"/>
      <c r="H39" s="1"/>
      <c r="I39" s="53"/>
      <c r="J3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9" s="4">
        <f>tblHorasAbr[Horas Trabalhadas (1º Período)]+tblHorasAbr[Horas Trabalhadas (2º Período)]</f>
        <v>0</v>
      </c>
      <c r="M3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IF(VLOOKUP(tblHorasAbr[Dia],tblDiaUtil[[Abreviatura]:[1º Período]],3,FALSE)&gt;0,VLOOKUP(tblHorasAbr[Dia],tblDiaUtil[[Abreviatura]:[1º Período]],3,FALSE),JORNADA),
              ""),
         "")</f>
        <v/>
      </c>
      <c r="N3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Período]],4,FALSE)="Não",TRUE,FALSE))),-"8:00", IF(OR(
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Período]],4,FALSE)="Não",TRUE,FALSE))),-"4:00",0
)))</f>
        <v>0</v>
      </c>
      <c r="O3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Jornada])+O38</f>
        <v>0</v>
      </c>
      <c r="P39" s="14" t="str">
        <f>IF(tblHorasAbr[Horas Trabalhadas Além Jornada]&lt;0,IF(OR(tblHorasAbr[Evento 
(1º Período)]="",tblHorasAbr[Evento 
(2º Período)]=""),tblHorasAbr[Horas Trabalhadas Além Jornada],""),"")</f>
        <v/>
      </c>
      <c r="Q39" s="14" t="str">
        <f>IF(tblHorasAbr[Jornada Diária]&lt;&gt;"",IF((N(tblHorasAbr[Jornada Diária])-ABS(N(tblHorasAbr[Horas Trabalhadas Além Jornada])))=0,1,""),"")</f>
        <v/>
      </c>
      <c r="R3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9Q/axd3skJ1DYzViGHHrEBimNYJa1R8ymCAAg7Hx2I7ZhgWK3+mEyPrw/hbh9mrjg9duAj1XcwjkhMbikWyHBQ==" saltValue="I0EvihjMVl6kFl63IoAxuw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61E7509D-2379-404D-88E3-C67A7CC702B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E6741DF2-6AC1-4B4A-8051-36182C35021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3D934DE6-0BF5-4E98-BF5D-096C162EC779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833ADBBF-0A81-4BF5-A135-54726D7CFA6D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0CCECDB3-C675-4715-8108-565D257DEA58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768BFA9D-02B5-4C27-A2C7-093412368B01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6E2E238-2736-472E-B2DB-775DDF373BB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3678236B-08B9-405F-BEB6-95687F52B5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CEEF2D23-A00F-4AE5-852E-3AF95772111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DE4C6665-4C9D-4D7E-9E58-B924D1F52525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FA9BA147-349D-4135-9206-3392C27B6278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i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67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Abril!O39</f>
        <v>0</v>
      </c>
      <c r="P7" s="45">
        <f>SUM(tblHorasMai[Atrasos
(horas)])</f>
        <v>0</v>
      </c>
      <c r="Q7" s="46">
        <f>SUM(tblHorasMai[Faltas
(dias)])</f>
        <v>0</v>
      </c>
      <c r="R7" s="45">
        <f>SUM(tblHorasMai[Hora Extra Normal])</f>
        <v>0</v>
      </c>
      <c r="S7" s="45">
        <f>SUM(tblHorasMai[Hora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TEXT(tblHorasMai[Data],"ddd")</f>
        <v/>
      </c>
      <c r="D9" s="25"/>
      <c r="E9" s="1"/>
      <c r="F9" s="1"/>
      <c r="G9" s="1"/>
      <c r="H9" s="1"/>
      <c r="I9" s="53"/>
      <c r="J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9" s="4">
        <f>tblHorasMai[Horas Trabalhadas (1º Período)]+tblHorasMai[Horas Trabalhadas (2º Período)]</f>
        <v>0</v>
      </c>
      <c r="M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Jornada])+O7</f>
        <v>0</v>
      </c>
      <c r="P9" s="14" t="str">
        <f>IF(tblHorasMai[Horas Trabalhadas Além Jornada]&lt;0,IF(OR(tblHorasMai[Evento 
(1º Período)]="",tblHorasMai[Evento 
(2º Período)]=""),tblHorasMai[Horas Trabalhadas Além Jornada],""),"")</f>
        <v/>
      </c>
      <c r="Q9" s="14" t="str">
        <f>IF(tblHorasMai[Jornada Diária]&lt;&gt;"",IF((N(tblHorasMai[Jornada Diária])-ABS(N(tblHorasMai[Horas Trabalhadas Além Jornada])))=0,1,""),"")</f>
        <v/>
      </c>
      <c r="R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TEXT(tblHorasMai[Data],"ddd")</f>
        <v/>
      </c>
      <c r="D10" s="25"/>
      <c r="E10" s="1"/>
      <c r="F10" s="1"/>
      <c r="G10" s="1"/>
      <c r="H10" s="1"/>
      <c r="I10" s="53"/>
      <c r="J1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0" s="4">
        <f>tblHorasMai[Horas Trabalhadas (1º Período)]+tblHorasMai[Horas Trabalhadas (2º Período)]</f>
        <v>0</v>
      </c>
      <c r="M1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Jornada])+O9</f>
        <v>0</v>
      </c>
      <c r="P10" s="14" t="str">
        <f>IF(tblHorasMai[Horas Trabalhadas Além Jornada]&lt;0,IF(OR(tblHorasMai[Evento 
(1º Período)]="",tblHorasMai[Evento 
(2º Período)]=""),tblHorasMai[Horas Trabalhadas Além Jornada],""),"")</f>
        <v/>
      </c>
      <c r="Q10" s="14" t="str">
        <f>IF(tblHorasMai[Jornada Diária]&lt;&gt;"",IF((N(tblHorasMai[Jornada Diária])-ABS(N(tblHorasMai[Horas Trabalhadas Além Jornada])))=0,1,""),"")</f>
        <v/>
      </c>
      <c r="R1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TEXT(tblHorasMai[Data],"ddd")</f>
        <v/>
      </c>
      <c r="D11" s="25"/>
      <c r="E11" s="1"/>
      <c r="F11" s="1"/>
      <c r="G11" s="1"/>
      <c r="H11" s="1"/>
      <c r="I11" s="53"/>
      <c r="J1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1" s="4">
        <f>tblHorasMai[Horas Trabalhadas (1º Período)]+tblHorasMai[Horas Trabalhadas (2º Período)]</f>
        <v>0</v>
      </c>
      <c r="M1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Jornada])+O10</f>
        <v>0</v>
      </c>
      <c r="P11" s="14" t="str">
        <f>IF(tblHorasMai[Horas Trabalhadas Além Jornada]&lt;0,IF(OR(tblHorasMai[Evento 
(1º Período)]="",tblHorasMai[Evento 
(2º Período)]=""),tblHorasMai[Horas Trabalhadas Além Jornada],""),"")</f>
        <v/>
      </c>
      <c r="Q11" s="14" t="str">
        <f>IF(tblHorasMai[Jornada Diária]&lt;&gt;"",IF((N(tblHorasMai[Jornada Diária])-ABS(N(tblHorasMai[Horas Trabalhadas Além Jornada])))=0,1,""),"")</f>
        <v/>
      </c>
      <c r="R1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TEXT(tblHorasMai[Data],"ddd")</f>
        <v/>
      </c>
      <c r="D12" s="25"/>
      <c r="E12" s="1"/>
      <c r="F12" s="1"/>
      <c r="G12" s="1"/>
      <c r="H12" s="1"/>
      <c r="I12" s="53"/>
      <c r="J1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2" s="4">
        <f>tblHorasMai[Horas Trabalhadas (1º Período)]+tblHorasMai[Horas Trabalhadas (2º Período)]</f>
        <v>0</v>
      </c>
      <c r="M1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Jornada])+O11</f>
        <v>0</v>
      </c>
      <c r="P12" s="14" t="str">
        <f>IF(tblHorasMai[Horas Trabalhadas Além Jornada]&lt;0,IF(OR(tblHorasMai[Evento 
(1º Período)]="",tblHorasMai[Evento 
(2º Período)]=""),tblHorasMai[Horas Trabalhadas Além Jornada],""),"")</f>
        <v/>
      </c>
      <c r="Q12" s="14" t="str">
        <f>IF(tblHorasMai[Jornada Diária]&lt;&gt;"",IF((N(tblHorasMai[Jornada Diária])-ABS(N(tblHorasMai[Horas Trabalhadas Além Jornada])))=0,1,""),"")</f>
        <v/>
      </c>
      <c r="R1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TEXT(tblHorasMai[Data],"ddd")</f>
        <v/>
      </c>
      <c r="D13" s="25"/>
      <c r="E13" s="1"/>
      <c r="F13" s="1"/>
      <c r="G13" s="1"/>
      <c r="H13" s="1"/>
      <c r="I13" s="53"/>
      <c r="J1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3" s="4">
        <f>tblHorasMai[Horas Trabalhadas (1º Período)]+tblHorasMai[Horas Trabalhadas (2º Período)]</f>
        <v>0</v>
      </c>
      <c r="M1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Jornada])+O12</f>
        <v>0</v>
      </c>
      <c r="P13" s="14" t="str">
        <f>IF(tblHorasMai[Horas Trabalhadas Além Jornada]&lt;0,IF(OR(tblHorasMai[Evento 
(1º Período)]="",tblHorasMai[Evento 
(2º Período)]=""),tblHorasMai[Horas Trabalhadas Além Jornada],""),"")</f>
        <v/>
      </c>
      <c r="Q13" s="14" t="str">
        <f>IF(tblHorasMai[Jornada Diária]&lt;&gt;"",IF((N(tblHorasMai[Jornada Diária])-ABS(N(tblHorasMai[Horas Trabalhadas Além Jornada])))=0,1,""),"")</f>
        <v/>
      </c>
      <c r="R1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TEXT(tblHorasMai[Data],"ddd")</f>
        <v/>
      </c>
      <c r="D14" s="25"/>
      <c r="E14" s="1"/>
      <c r="F14" s="1"/>
      <c r="G14" s="1"/>
      <c r="H14" s="1"/>
      <c r="I14" s="53"/>
      <c r="J1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4" s="4">
        <f>tblHorasMai[Horas Trabalhadas (1º Período)]+tblHorasMai[Horas Trabalhadas (2º Período)]</f>
        <v>0</v>
      </c>
      <c r="M1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Jornada])+O13</f>
        <v>0</v>
      </c>
      <c r="P14" s="14" t="str">
        <f>IF(tblHorasMai[Horas Trabalhadas Além Jornada]&lt;0,IF(OR(tblHorasMai[Evento 
(1º Período)]="",tblHorasMai[Evento 
(2º Período)]=""),tblHorasMai[Horas Trabalhadas Além Jornada],""),"")</f>
        <v/>
      </c>
      <c r="Q14" s="14" t="str">
        <f>IF(tblHorasMai[Jornada Diária]&lt;&gt;"",IF((N(tblHorasMai[Jornada Diária])-ABS(N(tblHorasMai[Horas Trabalhadas Além Jornada])))=0,1,""),"")</f>
        <v/>
      </c>
      <c r="R1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TEXT(tblHorasMai[Data],"ddd")</f>
        <v/>
      </c>
      <c r="D15" s="25"/>
      <c r="E15" s="1"/>
      <c r="F15" s="1"/>
      <c r="G15" s="1"/>
      <c r="H15" s="1"/>
      <c r="I15" s="53"/>
      <c r="J1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5" s="4">
        <f>tblHorasMai[Horas Trabalhadas (1º Período)]+tblHorasMai[Horas Trabalhadas (2º Período)]</f>
        <v>0</v>
      </c>
      <c r="M1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Jornada])+O14</f>
        <v>0</v>
      </c>
      <c r="P15" s="14" t="str">
        <f>IF(tblHorasMai[Horas Trabalhadas Além Jornada]&lt;0,IF(OR(tblHorasMai[Evento 
(1º Período)]="",tblHorasMai[Evento 
(2º Período)]=""),tblHorasMai[Horas Trabalhadas Além Jornada],""),"")</f>
        <v/>
      </c>
      <c r="Q15" s="14" t="str">
        <f>IF(tblHorasMai[Jornada Diária]&lt;&gt;"",IF((N(tblHorasMai[Jornada Diária])-ABS(N(tblHorasMai[Horas Trabalhadas Além Jornada])))=0,1,""),"")</f>
        <v/>
      </c>
      <c r="R1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TEXT(tblHorasMai[Data],"ddd")</f>
        <v/>
      </c>
      <c r="D16" s="25"/>
      <c r="E16" s="1"/>
      <c r="F16" s="1"/>
      <c r="G16" s="1"/>
      <c r="H16" s="1"/>
      <c r="I16" s="53"/>
      <c r="J1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6" s="4">
        <f>tblHorasMai[Horas Trabalhadas (1º Período)]+tblHorasMai[Horas Trabalhadas (2º Período)]</f>
        <v>0</v>
      </c>
      <c r="M1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Jornada])+O15</f>
        <v>0</v>
      </c>
      <c r="P16" s="14" t="str">
        <f>IF(tblHorasMai[Horas Trabalhadas Além Jornada]&lt;0,IF(OR(tblHorasMai[Evento 
(1º Período)]="",tblHorasMai[Evento 
(2º Período)]=""),tblHorasMai[Horas Trabalhadas Além Jornada],""),"")</f>
        <v/>
      </c>
      <c r="Q16" s="14" t="str">
        <f>IF(tblHorasMai[Jornada Diária]&lt;&gt;"",IF((N(tblHorasMai[Jornada Diária])-ABS(N(tblHorasMai[Horas Trabalhadas Além Jornada])))=0,1,""),"")</f>
        <v/>
      </c>
      <c r="R1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TEXT(tblHorasMai[Data],"ddd")</f>
        <v/>
      </c>
      <c r="D17" s="25"/>
      <c r="E17" s="1"/>
      <c r="F17" s="1"/>
      <c r="G17" s="1"/>
      <c r="H17" s="1"/>
      <c r="I17" s="53"/>
      <c r="J1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7" s="4">
        <f>tblHorasMai[Horas Trabalhadas (1º Período)]+tblHorasMai[Horas Trabalhadas (2º Período)]</f>
        <v>0</v>
      </c>
      <c r="M1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Jornada])+O16</f>
        <v>0</v>
      </c>
      <c r="P17" s="14" t="str">
        <f>IF(tblHorasMai[Horas Trabalhadas Além Jornada]&lt;0,IF(OR(tblHorasMai[Evento 
(1º Período)]="",tblHorasMai[Evento 
(2º Período)]=""),tblHorasMai[Horas Trabalhadas Além Jornada],""),"")</f>
        <v/>
      </c>
      <c r="Q17" s="14" t="str">
        <f>IF(tblHorasMai[Jornada Diária]&lt;&gt;"",IF((N(tblHorasMai[Jornada Diária])-ABS(N(tblHorasMai[Horas Trabalhadas Além Jornada])))=0,1,""),"")</f>
        <v/>
      </c>
      <c r="R1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TEXT(tblHorasMai[Data],"ddd")</f>
        <v/>
      </c>
      <c r="D18" s="25"/>
      <c r="E18" s="1"/>
      <c r="F18" s="1"/>
      <c r="G18" s="1"/>
      <c r="H18" s="1"/>
      <c r="I18" s="53"/>
      <c r="J1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8" s="4">
        <f>tblHorasMai[Horas Trabalhadas (1º Período)]+tblHorasMai[Horas Trabalhadas (2º Período)]</f>
        <v>0</v>
      </c>
      <c r="M1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Jornada])+O17</f>
        <v>0</v>
      </c>
      <c r="P18" s="14" t="str">
        <f>IF(tblHorasMai[Horas Trabalhadas Além Jornada]&lt;0,IF(OR(tblHorasMai[Evento 
(1º Período)]="",tblHorasMai[Evento 
(2º Período)]=""),tblHorasMai[Horas Trabalhadas Além Jornada],""),"")</f>
        <v/>
      </c>
      <c r="Q18" s="14" t="str">
        <f>IF(tblHorasMai[Jornada Diária]&lt;&gt;"",IF((N(tblHorasMai[Jornada Diária])-ABS(N(tblHorasMai[Horas Trabalhadas Além Jornada])))=0,1,""),"")</f>
        <v/>
      </c>
      <c r="R1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TEXT(tblHorasMai[Data],"ddd")</f>
        <v/>
      </c>
      <c r="D19" s="25"/>
      <c r="E19" s="1"/>
      <c r="F19" s="1"/>
      <c r="G19" s="1"/>
      <c r="H19" s="1"/>
      <c r="I19" s="53"/>
      <c r="J1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9" s="4">
        <f>tblHorasMai[Horas Trabalhadas (1º Período)]+tblHorasMai[Horas Trabalhadas (2º Período)]</f>
        <v>0</v>
      </c>
      <c r="M1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1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1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Jornada])+O18</f>
        <v>0</v>
      </c>
      <c r="P19" s="14" t="str">
        <f>IF(tblHorasMai[Horas Trabalhadas Além Jornada]&lt;0,IF(OR(tblHorasMai[Evento 
(1º Período)]="",tblHorasMai[Evento 
(2º Período)]=""),tblHorasMai[Horas Trabalhadas Além Jornada],""),"")</f>
        <v/>
      </c>
      <c r="Q19" s="14" t="str">
        <f>IF(tblHorasMai[Jornada Diária]&lt;&gt;"",IF((N(tblHorasMai[Jornada Diária])-ABS(N(tblHorasMai[Horas Trabalhadas Além Jornada])))=0,1,""),"")</f>
        <v/>
      </c>
      <c r="R1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TEXT(tblHorasMai[Data],"ddd")</f>
        <v/>
      </c>
      <c r="D20" s="25"/>
      <c r="E20" s="1"/>
      <c r="F20" s="1"/>
      <c r="G20" s="1"/>
      <c r="H20" s="1"/>
      <c r="I20" s="53"/>
      <c r="J2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0" s="4">
        <f>tblHorasMai[Horas Trabalhadas (1º Período)]+tblHorasMai[Horas Trabalhadas (2º Período)]</f>
        <v>0</v>
      </c>
      <c r="M2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Jornada])+O19</f>
        <v>0</v>
      </c>
      <c r="P20" s="14" t="str">
        <f>IF(tblHorasMai[Horas Trabalhadas Além Jornada]&lt;0,IF(OR(tblHorasMai[Evento 
(1º Período)]="",tblHorasMai[Evento 
(2º Período)]=""),tblHorasMai[Horas Trabalhadas Além Jornada],""),"")</f>
        <v/>
      </c>
      <c r="Q20" s="14" t="str">
        <f>IF(tblHorasMai[Jornada Diária]&lt;&gt;"",IF((N(tblHorasMai[Jornada Diária])-ABS(N(tblHorasMai[Horas Trabalhadas Além Jornada])))=0,1,""),"")</f>
        <v/>
      </c>
      <c r="R2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TEXT(tblHorasMai[Data],"ddd")</f>
        <v/>
      </c>
      <c r="D21" s="25"/>
      <c r="E21" s="1"/>
      <c r="F21" s="1"/>
      <c r="G21" s="1"/>
      <c r="H21" s="1"/>
      <c r="I21" s="53"/>
      <c r="J2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1" s="4">
        <f>tblHorasMai[Horas Trabalhadas (1º Período)]+tblHorasMai[Horas Trabalhadas (2º Período)]</f>
        <v>0</v>
      </c>
      <c r="M2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Jornada])+O20</f>
        <v>0</v>
      </c>
      <c r="P21" s="14" t="str">
        <f>IF(tblHorasMai[Horas Trabalhadas Além Jornada]&lt;0,IF(OR(tblHorasMai[Evento 
(1º Período)]="",tblHorasMai[Evento 
(2º Período)]=""),tblHorasMai[Horas Trabalhadas Além Jornada],""),"")</f>
        <v/>
      </c>
      <c r="Q21" s="14" t="str">
        <f>IF(tblHorasMai[Jornada Diária]&lt;&gt;"",IF((N(tblHorasMai[Jornada Diária])-ABS(N(tblHorasMai[Horas Trabalhadas Além Jornada])))=0,1,""),"")</f>
        <v/>
      </c>
      <c r="R2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TEXT(tblHorasMai[Data],"ddd")</f>
        <v/>
      </c>
      <c r="D22" s="25"/>
      <c r="E22" s="1"/>
      <c r="F22" s="1"/>
      <c r="G22" s="1"/>
      <c r="H22" s="1"/>
      <c r="I22" s="53"/>
      <c r="J2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2" s="4">
        <f>tblHorasMai[Horas Trabalhadas (1º Período)]+tblHorasMai[Horas Trabalhadas (2º Período)]</f>
        <v>0</v>
      </c>
      <c r="M2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Jornada])+O21</f>
        <v>0</v>
      </c>
      <c r="P22" s="14" t="str">
        <f>IF(tblHorasMai[Horas Trabalhadas Além Jornada]&lt;0,IF(OR(tblHorasMai[Evento 
(1º Período)]="",tblHorasMai[Evento 
(2º Período)]=""),tblHorasMai[Horas Trabalhadas Além Jornada],""),"")</f>
        <v/>
      </c>
      <c r="Q22" s="14" t="str">
        <f>IF(tblHorasMai[Jornada Diária]&lt;&gt;"",IF((N(tblHorasMai[Jornada Diária])-ABS(N(tblHorasMai[Horas Trabalhadas Além Jornada])))=0,1,""),"")</f>
        <v/>
      </c>
      <c r="R2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TEXT(tblHorasMai[Data],"ddd")</f>
        <v/>
      </c>
      <c r="D23" s="25"/>
      <c r="E23" s="1"/>
      <c r="F23" s="1"/>
      <c r="G23" s="1"/>
      <c r="H23" s="1"/>
      <c r="I23" s="53"/>
      <c r="J2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3" s="4">
        <f>tblHorasMai[Horas Trabalhadas (1º Período)]+tblHorasMai[Horas Trabalhadas (2º Período)]</f>
        <v>0</v>
      </c>
      <c r="M2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Jornada])+O22</f>
        <v>0</v>
      </c>
      <c r="P23" s="14" t="str">
        <f>IF(tblHorasMai[Horas Trabalhadas Além Jornada]&lt;0,IF(OR(tblHorasMai[Evento 
(1º Período)]="",tblHorasMai[Evento 
(2º Período)]=""),tblHorasMai[Horas Trabalhadas Além Jornada],""),"")</f>
        <v/>
      </c>
      <c r="Q23" s="14" t="str">
        <f>IF(tblHorasMai[Jornada Diária]&lt;&gt;"",IF((N(tblHorasMai[Jornada Diária])-ABS(N(tblHorasMai[Horas Trabalhadas Além Jornada])))=0,1,""),"")</f>
        <v/>
      </c>
      <c r="R2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TEXT(tblHorasMai[Data],"ddd")</f>
        <v/>
      </c>
      <c r="D24" s="25"/>
      <c r="E24" s="1"/>
      <c r="F24" s="1"/>
      <c r="G24" s="1"/>
      <c r="H24" s="1"/>
      <c r="I24" s="53"/>
      <c r="J2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4" s="4">
        <f>tblHorasMai[Horas Trabalhadas (1º Período)]+tblHorasMai[Horas Trabalhadas (2º Período)]</f>
        <v>0</v>
      </c>
      <c r="M2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Jornada])+O23</f>
        <v>0</v>
      </c>
      <c r="P24" s="14" t="str">
        <f>IF(tblHorasMai[Horas Trabalhadas Além Jornada]&lt;0,IF(OR(tblHorasMai[Evento 
(1º Período)]="",tblHorasMai[Evento 
(2º Período)]=""),tblHorasMai[Horas Trabalhadas Além Jornada],""),"")</f>
        <v/>
      </c>
      <c r="Q24" s="14" t="str">
        <f>IF(tblHorasMai[Jornada Diária]&lt;&gt;"",IF((N(tblHorasMai[Jornada Diária])-ABS(N(tblHorasMai[Horas Trabalhadas Além Jornada])))=0,1,""),"")</f>
        <v/>
      </c>
      <c r="R2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TEXT(tblHorasMai[Data],"ddd")</f>
        <v/>
      </c>
      <c r="D25" s="25"/>
      <c r="E25" s="1"/>
      <c r="F25" s="1"/>
      <c r="G25" s="1"/>
      <c r="H25" s="1"/>
      <c r="I25" s="53"/>
      <c r="J2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5" s="4">
        <f>tblHorasMai[Horas Trabalhadas (1º Período)]+tblHorasMai[Horas Trabalhadas (2º Período)]</f>
        <v>0</v>
      </c>
      <c r="M2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Jornada])+O24</f>
        <v>0</v>
      </c>
      <c r="P25" s="14" t="str">
        <f>IF(tblHorasMai[Horas Trabalhadas Além Jornada]&lt;0,IF(OR(tblHorasMai[Evento 
(1º Período)]="",tblHorasMai[Evento 
(2º Período)]=""),tblHorasMai[Horas Trabalhadas Além Jornada],""),"")</f>
        <v/>
      </c>
      <c r="Q25" s="14" t="str">
        <f>IF(tblHorasMai[Jornada Diária]&lt;&gt;"",IF((N(tblHorasMai[Jornada Diária])-ABS(N(tblHorasMai[Horas Trabalhadas Além Jornada])))=0,1,""),"")</f>
        <v/>
      </c>
      <c r="R2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TEXT(tblHorasMai[Data],"ddd")</f>
        <v/>
      </c>
      <c r="D26" s="25"/>
      <c r="E26" s="1"/>
      <c r="F26" s="1"/>
      <c r="G26" s="1"/>
      <c r="H26" s="1"/>
      <c r="I26" s="53"/>
      <c r="J2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6" s="4">
        <f>tblHorasMai[Horas Trabalhadas (1º Período)]+tblHorasMai[Horas Trabalhadas (2º Período)]</f>
        <v>0</v>
      </c>
      <c r="M2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Jornada])+O25</f>
        <v>0</v>
      </c>
      <c r="P26" s="14" t="str">
        <f>IF(tblHorasMai[Horas Trabalhadas Além Jornada]&lt;0,IF(OR(tblHorasMai[Evento 
(1º Período)]="",tblHorasMai[Evento 
(2º Período)]=""),tblHorasMai[Horas Trabalhadas Além Jornada],""),"")</f>
        <v/>
      </c>
      <c r="Q26" s="14" t="str">
        <f>IF(tblHorasMai[Jornada Diária]&lt;&gt;"",IF((N(tblHorasMai[Jornada Diária])-ABS(N(tblHorasMai[Horas Trabalhadas Além Jornada])))=0,1,""),"")</f>
        <v/>
      </c>
      <c r="R2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TEXT(tblHorasMai[Data],"ddd")</f>
        <v/>
      </c>
      <c r="D27" s="25"/>
      <c r="E27" s="1"/>
      <c r="F27" s="1"/>
      <c r="G27" s="1"/>
      <c r="H27" s="1"/>
      <c r="I27" s="53"/>
      <c r="J2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7" s="4">
        <f>tblHorasMai[Horas Trabalhadas (1º Período)]+tblHorasMai[Horas Trabalhadas (2º Período)]</f>
        <v>0</v>
      </c>
      <c r="M2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Jornada])+O26</f>
        <v>0</v>
      </c>
      <c r="P27" s="14" t="str">
        <f>IF(tblHorasMai[Horas Trabalhadas Além Jornada]&lt;0,IF(OR(tblHorasMai[Evento 
(1º Período)]="",tblHorasMai[Evento 
(2º Período)]=""),tblHorasMai[Horas Trabalhadas Além Jornada],""),"")</f>
        <v/>
      </c>
      <c r="Q27" s="14" t="str">
        <f>IF(tblHorasMai[Jornada Diária]&lt;&gt;"",IF((N(tblHorasMai[Jornada Diária])-ABS(N(tblHorasMai[Horas Trabalhadas Além Jornada])))=0,1,""),"")</f>
        <v/>
      </c>
      <c r="R2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TEXT(tblHorasMai[Data],"ddd")</f>
        <v/>
      </c>
      <c r="D28" s="25"/>
      <c r="E28" s="1"/>
      <c r="F28" s="1"/>
      <c r="G28" s="1"/>
      <c r="H28" s="1"/>
      <c r="I28" s="53"/>
      <c r="J2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8" s="4">
        <f>tblHorasMai[Horas Trabalhadas (1º Período)]+tblHorasMai[Horas Trabalhadas (2º Período)]</f>
        <v>0</v>
      </c>
      <c r="M2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Jornada])+O27</f>
        <v>0</v>
      </c>
      <c r="P28" s="14" t="str">
        <f>IF(tblHorasMai[Horas Trabalhadas Além Jornada]&lt;0,IF(OR(tblHorasMai[Evento 
(1º Período)]="",tblHorasMai[Evento 
(2º Período)]=""),tblHorasMai[Horas Trabalhadas Além Jornada],""),"")</f>
        <v/>
      </c>
      <c r="Q28" s="14" t="str">
        <f>IF(tblHorasMai[Jornada Diária]&lt;&gt;"",IF((N(tblHorasMai[Jornada Diária])-ABS(N(tblHorasMai[Horas Trabalhadas Além Jornada])))=0,1,""),"")</f>
        <v/>
      </c>
      <c r="R2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TEXT(tblHorasMai[Data],"ddd")</f>
        <v/>
      </c>
      <c r="D29" s="25"/>
      <c r="E29" s="1"/>
      <c r="F29" s="1"/>
      <c r="G29" s="1"/>
      <c r="H29" s="1"/>
      <c r="I29" s="53"/>
      <c r="J2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9" s="4">
        <f>tblHorasMai[Horas Trabalhadas (1º Período)]+tblHorasMai[Horas Trabalhadas (2º Período)]</f>
        <v>0</v>
      </c>
      <c r="M2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2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2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Jornada])+O28</f>
        <v>0</v>
      </c>
      <c r="P29" s="14" t="str">
        <f>IF(tblHorasMai[Horas Trabalhadas Além Jornada]&lt;0,IF(OR(tblHorasMai[Evento 
(1º Período)]="",tblHorasMai[Evento 
(2º Período)]=""),tblHorasMai[Horas Trabalhadas Além Jornada],""),"")</f>
        <v/>
      </c>
      <c r="Q29" s="14" t="str">
        <f>IF(tblHorasMai[Jornada Diária]&lt;&gt;"",IF((N(tblHorasMai[Jornada Diária])-ABS(N(tblHorasMai[Horas Trabalhadas Além Jornada])))=0,1,""),"")</f>
        <v/>
      </c>
      <c r="R2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TEXT(tblHorasMai[Data],"ddd")</f>
        <v/>
      </c>
      <c r="D30" s="25"/>
      <c r="E30" s="1"/>
      <c r="F30" s="1"/>
      <c r="G30" s="1"/>
      <c r="H30" s="1"/>
      <c r="I30" s="53"/>
      <c r="J3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0" s="4">
        <f>tblHorasMai[Horas Trabalhadas (1º Período)]+tblHorasMai[Horas Trabalhadas (2º Período)]</f>
        <v>0</v>
      </c>
      <c r="M3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Jornada])+O29</f>
        <v>0</v>
      </c>
      <c r="P30" s="14" t="str">
        <f>IF(tblHorasMai[Horas Trabalhadas Além Jornada]&lt;0,IF(OR(tblHorasMai[Evento 
(1º Período)]="",tblHorasMai[Evento 
(2º Período)]=""),tblHorasMai[Horas Trabalhadas Além Jornada],""),"")</f>
        <v/>
      </c>
      <c r="Q30" s="14" t="str">
        <f>IF(tblHorasMai[Jornada Diária]&lt;&gt;"",IF((N(tblHorasMai[Jornada Diária])-ABS(N(tblHorasMai[Horas Trabalhadas Além Jornada])))=0,1,""),"")</f>
        <v/>
      </c>
      <c r="R3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TEXT(tblHorasMai[Data],"ddd")</f>
        <v/>
      </c>
      <c r="D31" s="25"/>
      <c r="E31" s="1"/>
      <c r="F31" s="1"/>
      <c r="G31" s="1"/>
      <c r="H31" s="1"/>
      <c r="I31" s="53"/>
      <c r="J3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1" s="4">
        <f>tblHorasMai[Horas Trabalhadas (1º Período)]+tblHorasMai[Horas Trabalhadas (2º Período)]</f>
        <v>0</v>
      </c>
      <c r="M3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Jornada])+O30</f>
        <v>0</v>
      </c>
      <c r="P31" s="14" t="str">
        <f>IF(tblHorasMai[Horas Trabalhadas Além Jornada]&lt;0,IF(OR(tblHorasMai[Evento 
(1º Período)]="",tblHorasMai[Evento 
(2º Período)]=""),tblHorasMai[Horas Trabalhadas Além Jornada],""),"")</f>
        <v/>
      </c>
      <c r="Q31" s="14" t="str">
        <f>IF(tblHorasMai[Jornada Diária]&lt;&gt;"",IF((N(tblHorasMai[Jornada Diária])-ABS(N(tblHorasMai[Horas Trabalhadas Além Jornada])))=0,1,""),"")</f>
        <v/>
      </c>
      <c r="R3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TEXT(tblHorasMai[Data],"ddd")</f>
        <v/>
      </c>
      <c r="D32" s="25"/>
      <c r="E32" s="1"/>
      <c r="F32" s="1"/>
      <c r="G32" s="1"/>
      <c r="H32" s="1"/>
      <c r="I32" s="53"/>
      <c r="J3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2" s="4">
        <f>tblHorasMai[Horas Trabalhadas (1º Período)]+tblHorasMai[Horas Trabalhadas (2º Período)]</f>
        <v>0</v>
      </c>
      <c r="M3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Jornada])+O31</f>
        <v>0</v>
      </c>
      <c r="P32" s="14" t="str">
        <f>IF(tblHorasMai[Horas Trabalhadas Além Jornada]&lt;0,IF(OR(tblHorasMai[Evento 
(1º Período)]="",tblHorasMai[Evento 
(2º Período)]=""),tblHorasMai[Horas Trabalhadas Além Jornada],""),"")</f>
        <v/>
      </c>
      <c r="Q32" s="14" t="str">
        <f>IF(tblHorasMai[Jornada Diária]&lt;&gt;"",IF((N(tblHorasMai[Jornada Diária])-ABS(N(tblHorasMai[Horas Trabalhadas Além Jornada])))=0,1,""),"")</f>
        <v/>
      </c>
      <c r="R3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TEXT(tblHorasMai[Data],"ddd")</f>
        <v/>
      </c>
      <c r="D33" s="25"/>
      <c r="E33" s="1"/>
      <c r="F33" s="1"/>
      <c r="G33" s="1"/>
      <c r="H33" s="1"/>
      <c r="I33" s="53"/>
      <c r="J3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3" s="4">
        <f>tblHorasMai[Horas Trabalhadas (1º Período)]+tblHorasMai[Horas Trabalhadas (2º Período)]</f>
        <v>0</v>
      </c>
      <c r="M3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Jornada])+O32</f>
        <v>0</v>
      </c>
      <c r="P33" s="14" t="str">
        <f>IF(tblHorasMai[Horas Trabalhadas Além Jornada]&lt;0,IF(OR(tblHorasMai[Evento 
(1º Período)]="",tblHorasMai[Evento 
(2º Período)]=""),tblHorasMai[Horas Trabalhadas Além Jornada],""),"")</f>
        <v/>
      </c>
      <c r="Q33" s="14" t="str">
        <f>IF(tblHorasMai[Jornada Diária]&lt;&gt;"",IF((N(tblHorasMai[Jornada Diária])-ABS(N(tblHorasMai[Horas Trabalhadas Além Jornada])))=0,1,""),"")</f>
        <v/>
      </c>
      <c r="R3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TEXT(tblHorasMai[Data],"ddd")</f>
        <v/>
      </c>
      <c r="D34" s="25"/>
      <c r="E34" s="1"/>
      <c r="F34" s="1"/>
      <c r="G34" s="1"/>
      <c r="H34" s="1"/>
      <c r="I34" s="53"/>
      <c r="J3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4" s="4">
        <f>tblHorasMai[Horas Trabalhadas (1º Período)]+tblHorasMai[Horas Trabalhadas (2º Período)]</f>
        <v>0</v>
      </c>
      <c r="M3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Jornada])+O33</f>
        <v>0</v>
      </c>
      <c r="P34" s="14" t="str">
        <f>IF(tblHorasMai[Horas Trabalhadas Além Jornada]&lt;0,IF(OR(tblHorasMai[Evento 
(1º Período)]="",tblHorasMai[Evento 
(2º Período)]=""),tblHorasMai[Horas Trabalhadas Além Jornada],""),"")</f>
        <v/>
      </c>
      <c r="Q34" s="14" t="str">
        <f>IF(tblHorasMai[Jornada Diária]&lt;&gt;"",IF((N(tblHorasMai[Jornada Diária])-ABS(N(tblHorasMai[Horas Trabalhadas Além Jornada])))=0,1,""),"")</f>
        <v/>
      </c>
      <c r="R3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TEXT(tblHorasMai[Data],"ddd")</f>
        <v/>
      </c>
      <c r="D35" s="25"/>
      <c r="E35" s="1"/>
      <c r="F35" s="1"/>
      <c r="G35" s="1"/>
      <c r="H35" s="1"/>
      <c r="I35" s="53"/>
      <c r="J3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5" s="4">
        <f>tblHorasMai[Horas Trabalhadas (1º Período)]+tblHorasMai[Horas Trabalhadas (2º Período)]</f>
        <v>0</v>
      </c>
      <c r="M3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Jornada])+O34</f>
        <v>0</v>
      </c>
      <c r="P35" s="14" t="str">
        <f>IF(tblHorasMai[Horas Trabalhadas Além Jornada]&lt;0,IF(OR(tblHorasMai[Evento 
(1º Período)]="",tblHorasMai[Evento 
(2º Período)]=""),tblHorasMai[Horas Trabalhadas Além Jornada],""),"")</f>
        <v/>
      </c>
      <c r="Q35" s="14" t="str">
        <f>IF(tblHorasMai[Jornada Diária]&lt;&gt;"",IF((N(tblHorasMai[Jornada Diária])-ABS(N(tblHorasMai[Horas Trabalhadas Além Jornada])))=0,1,""),"")</f>
        <v/>
      </c>
      <c r="R3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TEXT(tblHorasMai[Data],"ddd")</f>
        <v/>
      </c>
      <c r="D36" s="25"/>
      <c r="E36" s="1"/>
      <c r="F36" s="1"/>
      <c r="G36" s="1"/>
      <c r="H36" s="1"/>
      <c r="I36" s="53"/>
      <c r="J3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6" s="4">
        <f>tblHorasMai[Horas Trabalhadas (1º Período)]+tblHorasMai[Horas Trabalhadas (2º Período)]</f>
        <v>0</v>
      </c>
      <c r="M3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Jornada])+O35</f>
        <v>0</v>
      </c>
      <c r="P36" s="14" t="str">
        <f>IF(tblHorasMai[Horas Trabalhadas Além Jornada]&lt;0,IF(OR(tblHorasMai[Evento 
(1º Período)]="",tblHorasMai[Evento 
(2º Período)]=""),tblHorasMai[Horas Trabalhadas Além Jornada],""),"")</f>
        <v/>
      </c>
      <c r="Q36" s="14" t="str">
        <f>IF(tblHorasMai[Jornada Diária]&lt;&gt;"",IF((N(tblHorasMai[Jornada Diária])-ABS(N(tblHorasMai[Horas Trabalhadas Além Jornada])))=0,1,""),"")</f>
        <v/>
      </c>
      <c r="R3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TEXT(tblHorasMai[Data],"ddd")</f>
        <v/>
      </c>
      <c r="D37" s="25"/>
      <c r="E37" s="1"/>
      <c r="F37" s="1"/>
      <c r="G37" s="1"/>
      <c r="H37" s="1"/>
      <c r="I37" s="53"/>
      <c r="J3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7" s="4">
        <f>tblHorasMai[Horas Trabalhadas (1º Período)]+tblHorasMai[Horas Trabalhadas (2º Período)]</f>
        <v>0</v>
      </c>
      <c r="M3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Jornada])+O36</f>
        <v>0</v>
      </c>
      <c r="P37" s="14" t="str">
        <f>IF(tblHorasMai[Horas Trabalhadas Além Jornada]&lt;0,IF(OR(tblHorasMai[Evento 
(1º Período)]="",tblHorasMai[Evento 
(2º Período)]=""),tblHorasMai[Horas Trabalhadas Além Jornada],""),"")</f>
        <v/>
      </c>
      <c r="Q37" s="14" t="str">
        <f>IF(tblHorasMai[Jornada Diária]&lt;&gt;"",IF((N(tblHorasMai[Jornada Diária])-ABS(N(tblHorasMai[Horas Trabalhadas Além Jornada])))=0,1,""),"")</f>
        <v/>
      </c>
      <c r="R3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TEXT(tblHorasMai[Data],"ddd")</f>
        <v/>
      </c>
      <c r="D38" s="25"/>
      <c r="E38" s="1"/>
      <c r="F38" s="1"/>
      <c r="G38" s="1"/>
      <c r="H38" s="1"/>
      <c r="I38" s="53"/>
      <c r="J3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8" s="4">
        <f>tblHorasMai[Horas Trabalhadas (1º Período)]+tblHorasMai[Horas Trabalhadas (2º Período)]</f>
        <v>0</v>
      </c>
      <c r="M3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Jornada])+O37</f>
        <v>0</v>
      </c>
      <c r="P38" s="14" t="str">
        <f>IF(tblHorasMai[Horas Trabalhadas Além Jornada]&lt;0,IF(OR(tblHorasMai[Evento 
(1º Período)]="",tblHorasMai[Evento 
(2º Período)]=""),tblHorasMai[Horas Trabalhadas Além Jornada],""),"")</f>
        <v/>
      </c>
      <c r="Q38" s="14" t="str">
        <f>IF(tblHorasMai[Jornada Diária]&lt;&gt;"",IF((N(tblHorasMai[Jornada Diária])-ABS(N(tblHorasMai[Horas Trabalhadas Além Jornada])))=0,1,""),"")</f>
        <v/>
      </c>
      <c r="R3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TEXT(tblHorasMai[Data],"ddd")</f>
        <v/>
      </c>
      <c r="D39" s="25"/>
      <c r="E39" s="1"/>
      <c r="F39" s="1"/>
      <c r="G39" s="1"/>
      <c r="H39" s="1"/>
      <c r="I39" s="53"/>
      <c r="J3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9" s="4">
        <f>tblHorasMai[Horas Trabalhadas (1º Período)]+tblHorasMai[Horas Trabalhadas (2º Período)]</f>
        <v>0</v>
      </c>
      <c r="M3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IF(VLOOKUP(tblHorasMai[Dia],tblDiaUtil[[Abreviatura]:[1º Período]],3,FALSE)&gt;0,VLOOKUP(tblHorasMai[Dia],tblDiaUtil[[Abreviatura]:[1º Período]],3,FALSE),JORNADA),
              ""),
         "")</f>
        <v/>
      </c>
      <c r="N3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Período]],4,FALSE)="Não",TRUE,FALSE))),-"8:00", IF(OR(
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Período]],4,FALSE)="Não",TRUE,FALSE))),-"4:00",0
)))</f>
        <v>0</v>
      </c>
      <c r="O3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Jornada])+O38</f>
        <v>0</v>
      </c>
      <c r="P39" s="14" t="str">
        <f>IF(tblHorasMai[Horas Trabalhadas Além Jornada]&lt;0,IF(OR(tblHorasMai[Evento 
(1º Período)]="",tblHorasMai[Evento 
(2º Período)]=""),tblHorasMai[Horas Trabalhadas Além Jornada],""),"")</f>
        <v/>
      </c>
      <c r="Q39" s="14" t="str">
        <f>IF(tblHorasMai[Jornada Diária]&lt;&gt;"",IF((N(tblHorasMai[Jornada Diária])-ABS(N(tblHorasMai[Horas Trabalhadas Além Jornada])))=0,1,""),"")</f>
        <v/>
      </c>
      <c r="R3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Q2Z8BeVEfLcHIpz35/dOPwUd0wZukglns9KhWB4eBljCXw+2cuD2DnX+HfvUwkBq5xhMN/QZiHWOxv2XvuavSw==" saltValue="z6wvO2tYbimg8n07cuVxVw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4D004E8-071A-45B7-BB35-38410EF2511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9EC9E051-2114-491D-9E17-23F61AB11020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40D60CB-5763-442B-BDB7-3CB1C327C33E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32932BA0-F751-47CF-954D-F96812AD87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81DDAE87-779D-4947-8EE8-175CA190D1A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217FD230-5120-4137-91B3-AE3E7B9E2A9F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B29DC63D-2234-4E28-8F4D-431DE898E3E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52365AFC-0359-49F5-A897-6A50D5F33F5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nh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8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</row>
    <row r="2" spans="2:25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</row>
    <row r="3" spans="2:25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</row>
    <row r="4" spans="2:25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</row>
    <row r="5" spans="2:25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8" t="s">
        <v>68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81" t="s">
        <v>95</v>
      </c>
      <c r="Q6" s="82"/>
      <c r="R6" s="82"/>
      <c r="S6" s="82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Maio!O39</f>
        <v>0</v>
      </c>
      <c r="P7" s="45">
        <f>SUM(tblHorasJun[Atrasos
(horas)])</f>
        <v>0</v>
      </c>
      <c r="Q7" s="46">
        <f>SUM(tblHorasJun[Faltas
(dias)])</f>
        <v>0</v>
      </c>
      <c r="R7" s="45">
        <f>SUM(tblHorasJun[Hora Extra Normal])</f>
        <v>0</v>
      </c>
      <c r="S7" s="45">
        <f>SUM(tblHorasJun[Hora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TEXT(tblHorasJun[Data],"ddd")</f>
        <v/>
      </c>
      <c r="D9" s="25"/>
      <c r="E9" s="1"/>
      <c r="F9" s="1"/>
      <c r="G9" s="1"/>
      <c r="H9" s="1"/>
      <c r="I9" s="53"/>
      <c r="J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9" s="4">
        <f>tblHorasJun[Horas Trabalhadas (1º Período)]+tblHorasJun[Horas Trabalhadas (2º Período)]</f>
        <v>0</v>
      </c>
      <c r="M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Jornada])+O7</f>
        <v>0</v>
      </c>
      <c r="P9" s="14" t="str">
        <f>IF(tblHorasJun[Horas Trabalhadas Além Jornada]&lt;0,IF(OR(tblHorasJun[Evento 
(1º Período)]="",tblHorasJun[Evento 
(2º Período)]=""),tblHorasJun[Horas Trabalhadas Além Jornada],""),"")</f>
        <v/>
      </c>
      <c r="Q9" s="14" t="str">
        <f>IF(tblHorasJun[Jornada Diária]&lt;&gt;"",IF((N(tblHorasJun[Jornada Diária])-ABS(N(tblHorasJun[Horas Trabalhadas Além Jornada])))=0,1,""),"")</f>
        <v/>
      </c>
      <c r="R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TEXT(tblHorasJun[Data],"ddd")</f>
        <v/>
      </c>
      <c r="D10" s="25"/>
      <c r="E10" s="1"/>
      <c r="F10" s="1"/>
      <c r="G10" s="1"/>
      <c r="H10" s="1"/>
      <c r="I10" s="53"/>
      <c r="J1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0" s="4">
        <f>tblHorasJun[Horas Trabalhadas (1º Período)]+tblHorasJun[Horas Trabalhadas (2º Período)]</f>
        <v>0</v>
      </c>
      <c r="M1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Jornada])+O9</f>
        <v>0</v>
      </c>
      <c r="P10" s="14" t="str">
        <f>IF(tblHorasJun[Horas Trabalhadas Além Jornada]&lt;0,IF(OR(tblHorasJun[Evento 
(1º Período)]="",tblHorasJun[Evento 
(2º Período)]=""),tblHorasJun[Horas Trabalhadas Além Jornada],""),"")</f>
        <v/>
      </c>
      <c r="Q10" s="14" t="str">
        <f>IF(tblHorasJun[Jornada Diária]&lt;&gt;"",IF((N(tblHorasJun[Jornada Diária])-ABS(N(tblHorasJun[Horas Trabalhadas Além Jornada])))=0,1,""),"")</f>
        <v/>
      </c>
      <c r="R1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TEXT(tblHorasJun[Data],"ddd")</f>
        <v/>
      </c>
      <c r="D11" s="25"/>
      <c r="E11" s="1"/>
      <c r="F11" s="1"/>
      <c r="G11" s="1"/>
      <c r="H11" s="1"/>
      <c r="I11" s="53"/>
      <c r="J1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1" s="4">
        <f>tblHorasJun[Horas Trabalhadas (1º Período)]+tblHorasJun[Horas Trabalhadas (2º Período)]</f>
        <v>0</v>
      </c>
      <c r="M1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Jornada])+O10</f>
        <v>0</v>
      </c>
      <c r="P11" s="14" t="str">
        <f>IF(tblHorasJun[Horas Trabalhadas Além Jornada]&lt;0,IF(OR(tblHorasJun[Evento 
(1º Período)]="",tblHorasJun[Evento 
(2º Período)]=""),tblHorasJun[Horas Trabalhadas Além Jornada],""),"")</f>
        <v/>
      </c>
      <c r="Q11" s="14" t="str">
        <f>IF(tblHorasJun[Jornada Diária]&lt;&gt;"",IF((N(tblHorasJun[Jornada Diária])-ABS(N(tblHorasJun[Horas Trabalhadas Além Jornada])))=0,1,""),"")</f>
        <v/>
      </c>
      <c r="R1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TEXT(tblHorasJun[Data],"ddd")</f>
        <v/>
      </c>
      <c r="D12" s="25"/>
      <c r="E12" s="1"/>
      <c r="F12" s="1"/>
      <c r="G12" s="1"/>
      <c r="H12" s="1"/>
      <c r="I12" s="53"/>
      <c r="J1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2" s="4">
        <f>tblHorasJun[Horas Trabalhadas (1º Período)]+tblHorasJun[Horas Trabalhadas (2º Período)]</f>
        <v>0</v>
      </c>
      <c r="M1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Jornada])+O11</f>
        <v>0</v>
      </c>
      <c r="P12" s="14" t="str">
        <f>IF(tblHorasJun[Horas Trabalhadas Além Jornada]&lt;0,IF(OR(tblHorasJun[Evento 
(1º Período)]="",tblHorasJun[Evento 
(2º Período)]=""),tblHorasJun[Horas Trabalhadas Além Jornada],""),"")</f>
        <v/>
      </c>
      <c r="Q12" s="14" t="str">
        <f>IF(tblHorasJun[Jornada Diária]&lt;&gt;"",IF((N(tblHorasJun[Jornada Diária])-ABS(N(tblHorasJun[Horas Trabalhadas Além Jornada])))=0,1,""),"")</f>
        <v/>
      </c>
      <c r="R1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TEXT(tblHorasJun[Data],"ddd")</f>
        <v/>
      </c>
      <c r="D13" s="25"/>
      <c r="E13" s="1"/>
      <c r="F13" s="1"/>
      <c r="G13" s="1"/>
      <c r="H13" s="1"/>
      <c r="I13" s="53"/>
      <c r="J1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3" s="4">
        <f>tblHorasJun[Horas Trabalhadas (1º Período)]+tblHorasJun[Horas Trabalhadas (2º Período)]</f>
        <v>0</v>
      </c>
      <c r="M1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Jornada])+O12</f>
        <v>0</v>
      </c>
      <c r="P13" s="14" t="str">
        <f>IF(tblHorasJun[Horas Trabalhadas Além Jornada]&lt;0,IF(OR(tblHorasJun[Evento 
(1º Período)]="",tblHorasJun[Evento 
(2º Período)]=""),tblHorasJun[Horas Trabalhadas Além Jornada],""),"")</f>
        <v/>
      </c>
      <c r="Q13" s="14" t="str">
        <f>IF(tblHorasJun[Jornada Diária]&lt;&gt;"",IF((N(tblHorasJun[Jornada Diária])-ABS(N(tblHorasJun[Horas Trabalhadas Além Jornada])))=0,1,""),"")</f>
        <v/>
      </c>
      <c r="R1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TEXT(tblHorasJun[Data],"ddd")</f>
        <v/>
      </c>
      <c r="D14" s="25"/>
      <c r="E14" s="1"/>
      <c r="F14" s="1"/>
      <c r="G14" s="1"/>
      <c r="H14" s="1"/>
      <c r="I14" s="53"/>
      <c r="J1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4" s="4">
        <f>tblHorasJun[Horas Trabalhadas (1º Período)]+tblHorasJun[Horas Trabalhadas (2º Período)]</f>
        <v>0</v>
      </c>
      <c r="M1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Jornada])+O13</f>
        <v>0</v>
      </c>
      <c r="P14" s="14" t="str">
        <f>IF(tblHorasJun[Horas Trabalhadas Além Jornada]&lt;0,IF(OR(tblHorasJun[Evento 
(1º Período)]="",tblHorasJun[Evento 
(2º Período)]=""),tblHorasJun[Horas Trabalhadas Além Jornada],""),"")</f>
        <v/>
      </c>
      <c r="Q14" s="14" t="str">
        <f>IF(tblHorasJun[Jornada Diária]&lt;&gt;"",IF((N(tblHorasJun[Jornada Diária])-ABS(N(tblHorasJun[Horas Trabalhadas Além Jornada])))=0,1,""),"")</f>
        <v/>
      </c>
      <c r="R1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TEXT(tblHorasJun[Data],"ddd")</f>
        <v/>
      </c>
      <c r="D15" s="25"/>
      <c r="E15" s="1"/>
      <c r="F15" s="1"/>
      <c r="G15" s="1"/>
      <c r="H15" s="1"/>
      <c r="I15" s="53"/>
      <c r="J1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5" s="4">
        <f>tblHorasJun[Horas Trabalhadas (1º Período)]+tblHorasJun[Horas Trabalhadas (2º Período)]</f>
        <v>0</v>
      </c>
      <c r="M1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Jornada])+O14</f>
        <v>0</v>
      </c>
      <c r="P15" s="14" t="str">
        <f>IF(tblHorasJun[Horas Trabalhadas Além Jornada]&lt;0,IF(OR(tblHorasJun[Evento 
(1º Período)]="",tblHorasJun[Evento 
(2º Período)]=""),tblHorasJun[Horas Trabalhadas Além Jornada],""),"")</f>
        <v/>
      </c>
      <c r="Q15" s="14" t="str">
        <f>IF(tblHorasJun[Jornada Diária]&lt;&gt;"",IF((N(tblHorasJun[Jornada Diária])-ABS(N(tblHorasJun[Horas Trabalhadas Além Jornada])))=0,1,""),"")</f>
        <v/>
      </c>
      <c r="R1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TEXT(tblHorasJun[Data],"ddd")</f>
        <v/>
      </c>
      <c r="D16" s="25"/>
      <c r="E16" s="1"/>
      <c r="F16" s="1"/>
      <c r="G16" s="1"/>
      <c r="H16" s="1"/>
      <c r="I16" s="53"/>
      <c r="J1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6" s="4">
        <f>tblHorasJun[Horas Trabalhadas (1º Período)]+tblHorasJun[Horas Trabalhadas (2º Período)]</f>
        <v>0</v>
      </c>
      <c r="M1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Jornada])+O15</f>
        <v>0</v>
      </c>
      <c r="P16" s="14" t="str">
        <f>IF(tblHorasJun[Horas Trabalhadas Além Jornada]&lt;0,IF(OR(tblHorasJun[Evento 
(1º Período)]="",tblHorasJun[Evento 
(2º Período)]=""),tblHorasJun[Horas Trabalhadas Além Jornada],""),"")</f>
        <v/>
      </c>
      <c r="Q16" s="14" t="str">
        <f>IF(tblHorasJun[Jornada Diária]&lt;&gt;"",IF((N(tblHorasJun[Jornada Diária])-ABS(N(tblHorasJun[Horas Trabalhadas Além Jornada])))=0,1,""),"")</f>
        <v/>
      </c>
      <c r="R1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TEXT(tblHorasJun[Data],"ddd")</f>
        <v/>
      </c>
      <c r="D17" s="25"/>
      <c r="E17" s="1"/>
      <c r="F17" s="1"/>
      <c r="G17" s="1"/>
      <c r="H17" s="1"/>
      <c r="I17" s="53"/>
      <c r="J1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7" s="4">
        <f>tblHorasJun[Horas Trabalhadas (1º Período)]+tblHorasJun[Horas Trabalhadas (2º Período)]</f>
        <v>0</v>
      </c>
      <c r="M1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Jornada])+O16</f>
        <v>0</v>
      </c>
      <c r="P17" s="14" t="str">
        <f>IF(tblHorasJun[Horas Trabalhadas Além Jornada]&lt;0,IF(OR(tblHorasJun[Evento 
(1º Período)]="",tblHorasJun[Evento 
(2º Período)]=""),tblHorasJun[Horas Trabalhadas Além Jornada],""),"")</f>
        <v/>
      </c>
      <c r="Q17" s="14" t="str">
        <f>IF(tblHorasJun[Jornada Diária]&lt;&gt;"",IF((N(tblHorasJun[Jornada Diária])-ABS(N(tblHorasJun[Horas Trabalhadas Além Jornada])))=0,1,""),"")</f>
        <v/>
      </c>
      <c r="R1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TEXT(tblHorasJun[Data],"ddd")</f>
        <v/>
      </c>
      <c r="D18" s="25"/>
      <c r="E18" s="1"/>
      <c r="F18" s="1"/>
      <c r="G18" s="1"/>
      <c r="H18" s="1"/>
      <c r="I18" s="53"/>
      <c r="J1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8" s="4">
        <f>tblHorasJun[Horas Trabalhadas (1º Período)]+tblHorasJun[Horas Trabalhadas (2º Período)]</f>
        <v>0</v>
      </c>
      <c r="M1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Jornada])+O17</f>
        <v>0</v>
      </c>
      <c r="P18" s="14" t="str">
        <f>IF(tblHorasJun[Horas Trabalhadas Além Jornada]&lt;0,IF(OR(tblHorasJun[Evento 
(1º Período)]="",tblHorasJun[Evento 
(2º Período)]=""),tblHorasJun[Horas Trabalhadas Além Jornada],""),"")</f>
        <v/>
      </c>
      <c r="Q18" s="14" t="str">
        <f>IF(tblHorasJun[Jornada Diária]&lt;&gt;"",IF((N(tblHorasJun[Jornada Diária])-ABS(N(tblHorasJun[Horas Trabalhadas Além Jornada])))=0,1,""),"")</f>
        <v/>
      </c>
      <c r="R1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TEXT(tblHorasJun[Data],"ddd")</f>
        <v/>
      </c>
      <c r="D19" s="25"/>
      <c r="E19" s="1"/>
      <c r="F19" s="1"/>
      <c r="G19" s="1"/>
      <c r="H19" s="1"/>
      <c r="I19" s="53"/>
      <c r="J1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9" s="4">
        <f>tblHorasJun[Horas Trabalhadas (1º Período)]+tblHorasJun[Horas Trabalhadas (2º Período)]</f>
        <v>0</v>
      </c>
      <c r="M1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1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1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Jornada])+O18</f>
        <v>0</v>
      </c>
      <c r="P19" s="14" t="str">
        <f>IF(tblHorasJun[Horas Trabalhadas Além Jornada]&lt;0,IF(OR(tblHorasJun[Evento 
(1º Período)]="",tblHorasJun[Evento 
(2º Período)]=""),tblHorasJun[Horas Trabalhadas Além Jornada],""),"")</f>
        <v/>
      </c>
      <c r="Q19" s="14" t="str">
        <f>IF(tblHorasJun[Jornada Diária]&lt;&gt;"",IF((N(tblHorasJun[Jornada Diária])-ABS(N(tblHorasJun[Horas Trabalhadas Além Jornada])))=0,1,""),"")</f>
        <v/>
      </c>
      <c r="R1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TEXT(tblHorasJun[Data],"ddd")</f>
        <v/>
      </c>
      <c r="D20" s="25"/>
      <c r="E20" s="1"/>
      <c r="F20" s="1"/>
      <c r="G20" s="1"/>
      <c r="H20" s="1"/>
      <c r="I20" s="53"/>
      <c r="J2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0" s="4">
        <f>tblHorasJun[Horas Trabalhadas (1º Período)]+tblHorasJun[Horas Trabalhadas (2º Período)]</f>
        <v>0</v>
      </c>
      <c r="M2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Jornada])+O19</f>
        <v>0</v>
      </c>
      <c r="P20" s="14" t="str">
        <f>IF(tblHorasJun[Horas Trabalhadas Além Jornada]&lt;0,IF(OR(tblHorasJun[Evento 
(1º Período)]="",tblHorasJun[Evento 
(2º Período)]=""),tblHorasJun[Horas Trabalhadas Além Jornada],""),"")</f>
        <v/>
      </c>
      <c r="Q20" s="14" t="str">
        <f>IF(tblHorasJun[Jornada Diária]&lt;&gt;"",IF((N(tblHorasJun[Jornada Diária])-ABS(N(tblHorasJun[Horas Trabalhadas Além Jornada])))=0,1,""),"")</f>
        <v/>
      </c>
      <c r="R2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TEXT(tblHorasJun[Data],"ddd")</f>
        <v/>
      </c>
      <c r="D21" s="25"/>
      <c r="E21" s="1"/>
      <c r="F21" s="1"/>
      <c r="G21" s="1"/>
      <c r="H21" s="1"/>
      <c r="I21" s="53"/>
      <c r="J2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1" s="4">
        <f>tblHorasJun[Horas Trabalhadas (1º Período)]+tblHorasJun[Horas Trabalhadas (2º Período)]</f>
        <v>0</v>
      </c>
      <c r="M2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Jornada])+O20</f>
        <v>0</v>
      </c>
      <c r="P21" s="14" t="str">
        <f>IF(tblHorasJun[Horas Trabalhadas Além Jornada]&lt;0,IF(OR(tblHorasJun[Evento 
(1º Período)]="",tblHorasJun[Evento 
(2º Período)]=""),tblHorasJun[Horas Trabalhadas Além Jornada],""),"")</f>
        <v/>
      </c>
      <c r="Q21" s="14" t="str">
        <f>IF(tblHorasJun[Jornada Diária]&lt;&gt;"",IF((N(tblHorasJun[Jornada Diária])-ABS(N(tblHorasJun[Horas Trabalhadas Além Jornada])))=0,1,""),"")</f>
        <v/>
      </c>
      <c r="R2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TEXT(tblHorasJun[Data],"ddd")</f>
        <v/>
      </c>
      <c r="D22" s="25"/>
      <c r="E22" s="1"/>
      <c r="F22" s="1"/>
      <c r="G22" s="1"/>
      <c r="H22" s="1"/>
      <c r="I22" s="53"/>
      <c r="J2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2" s="4">
        <f>tblHorasJun[Horas Trabalhadas (1º Período)]+tblHorasJun[Horas Trabalhadas (2º Período)]</f>
        <v>0</v>
      </c>
      <c r="M2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Jornada])+O21</f>
        <v>0</v>
      </c>
      <c r="P22" s="14" t="str">
        <f>IF(tblHorasJun[Horas Trabalhadas Além Jornada]&lt;0,IF(OR(tblHorasJun[Evento 
(1º Período)]="",tblHorasJun[Evento 
(2º Período)]=""),tblHorasJun[Horas Trabalhadas Além Jornada],""),"")</f>
        <v/>
      </c>
      <c r="Q22" s="14" t="str">
        <f>IF(tblHorasJun[Jornada Diária]&lt;&gt;"",IF((N(tblHorasJun[Jornada Diária])-ABS(N(tblHorasJun[Horas Trabalhadas Além Jornada])))=0,1,""),"")</f>
        <v/>
      </c>
      <c r="R2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TEXT(tblHorasJun[Data],"ddd")</f>
        <v/>
      </c>
      <c r="D23" s="25"/>
      <c r="E23" s="1"/>
      <c r="F23" s="1"/>
      <c r="G23" s="1"/>
      <c r="H23" s="1"/>
      <c r="I23" s="53"/>
      <c r="J2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3" s="4">
        <f>tblHorasJun[Horas Trabalhadas (1º Período)]+tblHorasJun[Horas Trabalhadas (2º Período)]</f>
        <v>0</v>
      </c>
      <c r="M2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Jornada])+O22</f>
        <v>0</v>
      </c>
      <c r="P23" s="14" t="str">
        <f>IF(tblHorasJun[Horas Trabalhadas Além Jornada]&lt;0,IF(OR(tblHorasJun[Evento 
(1º Período)]="",tblHorasJun[Evento 
(2º Período)]=""),tblHorasJun[Horas Trabalhadas Além Jornada],""),"")</f>
        <v/>
      </c>
      <c r="Q23" s="14" t="str">
        <f>IF(tblHorasJun[Jornada Diária]&lt;&gt;"",IF((N(tblHorasJun[Jornada Diária])-ABS(N(tblHorasJun[Horas Trabalhadas Além Jornada])))=0,1,""),"")</f>
        <v/>
      </c>
      <c r="R2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TEXT(tblHorasJun[Data],"ddd")</f>
        <v/>
      </c>
      <c r="D24" s="25"/>
      <c r="E24" s="1"/>
      <c r="F24" s="1"/>
      <c r="G24" s="1"/>
      <c r="H24" s="1"/>
      <c r="I24" s="53"/>
      <c r="J2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4" s="4">
        <f>tblHorasJun[Horas Trabalhadas (1º Período)]+tblHorasJun[Horas Trabalhadas (2º Período)]</f>
        <v>0</v>
      </c>
      <c r="M2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Jornada])+O23</f>
        <v>0</v>
      </c>
      <c r="P24" s="14" t="str">
        <f>IF(tblHorasJun[Horas Trabalhadas Além Jornada]&lt;0,IF(OR(tblHorasJun[Evento 
(1º Período)]="",tblHorasJun[Evento 
(2º Período)]=""),tblHorasJun[Horas Trabalhadas Além Jornada],""),"")</f>
        <v/>
      </c>
      <c r="Q24" s="14" t="str">
        <f>IF(tblHorasJun[Jornada Diária]&lt;&gt;"",IF((N(tblHorasJun[Jornada Diária])-ABS(N(tblHorasJun[Horas Trabalhadas Além Jornada])))=0,1,""),"")</f>
        <v/>
      </c>
      <c r="R2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TEXT(tblHorasJun[Data],"ddd")</f>
        <v/>
      </c>
      <c r="D25" s="25"/>
      <c r="E25" s="1"/>
      <c r="F25" s="1"/>
      <c r="G25" s="1"/>
      <c r="H25" s="1"/>
      <c r="I25" s="53"/>
      <c r="J2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5" s="4">
        <f>tblHorasJun[Horas Trabalhadas (1º Período)]+tblHorasJun[Horas Trabalhadas (2º Período)]</f>
        <v>0</v>
      </c>
      <c r="M2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Jornada])+O24</f>
        <v>0</v>
      </c>
      <c r="P25" s="14" t="str">
        <f>IF(tblHorasJun[Horas Trabalhadas Além Jornada]&lt;0,IF(OR(tblHorasJun[Evento 
(1º Período)]="",tblHorasJun[Evento 
(2º Período)]=""),tblHorasJun[Horas Trabalhadas Além Jornada],""),"")</f>
        <v/>
      </c>
      <c r="Q25" s="14" t="str">
        <f>IF(tblHorasJun[Jornada Diária]&lt;&gt;"",IF((N(tblHorasJun[Jornada Diária])-ABS(N(tblHorasJun[Horas Trabalhadas Além Jornada])))=0,1,""),"")</f>
        <v/>
      </c>
      <c r="R2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TEXT(tblHorasJun[Data],"ddd")</f>
        <v/>
      </c>
      <c r="D26" s="25"/>
      <c r="E26" s="1"/>
      <c r="F26" s="1"/>
      <c r="G26" s="1"/>
      <c r="H26" s="1"/>
      <c r="I26" s="53"/>
      <c r="J2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6" s="4">
        <f>tblHorasJun[Horas Trabalhadas (1º Período)]+tblHorasJun[Horas Trabalhadas (2º Período)]</f>
        <v>0</v>
      </c>
      <c r="M2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Jornada])+O25</f>
        <v>0</v>
      </c>
      <c r="P26" s="14" t="str">
        <f>IF(tblHorasJun[Horas Trabalhadas Além Jornada]&lt;0,IF(OR(tblHorasJun[Evento 
(1º Período)]="",tblHorasJun[Evento 
(2º Período)]=""),tblHorasJun[Horas Trabalhadas Além Jornada],""),"")</f>
        <v/>
      </c>
      <c r="Q26" s="14" t="str">
        <f>IF(tblHorasJun[Jornada Diária]&lt;&gt;"",IF((N(tblHorasJun[Jornada Diária])-ABS(N(tblHorasJun[Horas Trabalhadas Além Jornada])))=0,1,""),"")</f>
        <v/>
      </c>
      <c r="R2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TEXT(tblHorasJun[Data],"ddd")</f>
        <v/>
      </c>
      <c r="D27" s="25"/>
      <c r="E27" s="1"/>
      <c r="F27" s="1"/>
      <c r="G27" s="1"/>
      <c r="H27" s="1"/>
      <c r="I27" s="53"/>
      <c r="J2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7" s="4">
        <f>tblHorasJun[Horas Trabalhadas (1º Período)]+tblHorasJun[Horas Trabalhadas (2º Período)]</f>
        <v>0</v>
      </c>
      <c r="M2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Jornada])+O26</f>
        <v>0</v>
      </c>
      <c r="P27" s="14" t="str">
        <f>IF(tblHorasJun[Horas Trabalhadas Além Jornada]&lt;0,IF(OR(tblHorasJun[Evento 
(1º Período)]="",tblHorasJun[Evento 
(2º Período)]=""),tblHorasJun[Horas Trabalhadas Além Jornada],""),"")</f>
        <v/>
      </c>
      <c r="Q27" s="14" t="str">
        <f>IF(tblHorasJun[Jornada Diária]&lt;&gt;"",IF((N(tblHorasJun[Jornada Diária])-ABS(N(tblHorasJun[Horas Trabalhadas Além Jornada])))=0,1,""),"")</f>
        <v/>
      </c>
      <c r="R2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TEXT(tblHorasJun[Data],"ddd")</f>
        <v/>
      </c>
      <c r="D28" s="25"/>
      <c r="E28" s="1"/>
      <c r="F28" s="1"/>
      <c r="G28" s="1"/>
      <c r="H28" s="1"/>
      <c r="I28" s="53"/>
      <c r="J2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8" s="4">
        <f>tblHorasJun[Horas Trabalhadas (1º Período)]+tblHorasJun[Horas Trabalhadas (2º Período)]</f>
        <v>0</v>
      </c>
      <c r="M2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Jornada])+O27</f>
        <v>0</v>
      </c>
      <c r="P28" s="14" t="str">
        <f>IF(tblHorasJun[Horas Trabalhadas Além Jornada]&lt;0,IF(OR(tblHorasJun[Evento 
(1º Período)]="",tblHorasJun[Evento 
(2º Período)]=""),tblHorasJun[Horas Trabalhadas Além Jornada],""),"")</f>
        <v/>
      </c>
      <c r="Q28" s="14" t="str">
        <f>IF(tblHorasJun[Jornada Diária]&lt;&gt;"",IF((N(tblHorasJun[Jornada Diária])-ABS(N(tblHorasJun[Horas Trabalhadas Além Jornada])))=0,1,""),"")</f>
        <v/>
      </c>
      <c r="R2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TEXT(tblHorasJun[Data],"ddd")</f>
        <v/>
      </c>
      <c r="D29" s="25"/>
      <c r="E29" s="1"/>
      <c r="F29" s="1"/>
      <c r="G29" s="1"/>
      <c r="H29" s="1"/>
      <c r="I29" s="53"/>
      <c r="J2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9" s="4">
        <f>tblHorasJun[Horas Trabalhadas (1º Período)]+tblHorasJun[Horas Trabalhadas (2º Período)]</f>
        <v>0</v>
      </c>
      <c r="M2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2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2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Jornada])+O28</f>
        <v>0</v>
      </c>
      <c r="P29" s="14" t="str">
        <f>IF(tblHorasJun[Horas Trabalhadas Além Jornada]&lt;0,IF(OR(tblHorasJun[Evento 
(1º Período)]="",tblHorasJun[Evento 
(2º Período)]=""),tblHorasJun[Horas Trabalhadas Além Jornada],""),"")</f>
        <v/>
      </c>
      <c r="Q29" s="14" t="str">
        <f>IF(tblHorasJun[Jornada Diária]&lt;&gt;"",IF((N(tblHorasJun[Jornada Diária])-ABS(N(tblHorasJun[Horas Trabalhadas Além Jornada])))=0,1,""),"")</f>
        <v/>
      </c>
      <c r="R2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TEXT(tblHorasJun[Data],"ddd")</f>
        <v/>
      </c>
      <c r="D30" s="25"/>
      <c r="E30" s="1"/>
      <c r="F30" s="1"/>
      <c r="G30" s="1"/>
      <c r="H30" s="1"/>
      <c r="I30" s="53"/>
      <c r="J3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0" s="4">
        <f>tblHorasJun[Horas Trabalhadas (1º Período)]+tblHorasJun[Horas Trabalhadas (2º Período)]</f>
        <v>0</v>
      </c>
      <c r="M3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Jornada])+O29</f>
        <v>0</v>
      </c>
      <c r="P30" s="14" t="str">
        <f>IF(tblHorasJun[Horas Trabalhadas Além Jornada]&lt;0,IF(OR(tblHorasJun[Evento 
(1º Período)]="",tblHorasJun[Evento 
(2º Período)]=""),tblHorasJun[Horas Trabalhadas Além Jornada],""),"")</f>
        <v/>
      </c>
      <c r="Q30" s="14" t="str">
        <f>IF(tblHorasJun[Jornada Diária]&lt;&gt;"",IF((N(tblHorasJun[Jornada Diária])-ABS(N(tblHorasJun[Horas Trabalhadas Além Jornada])))=0,1,""),"")</f>
        <v/>
      </c>
      <c r="R3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TEXT(tblHorasJun[Data],"ddd")</f>
        <v/>
      </c>
      <c r="D31" s="25"/>
      <c r="E31" s="1"/>
      <c r="F31" s="1"/>
      <c r="G31" s="1"/>
      <c r="H31" s="1"/>
      <c r="I31" s="53"/>
      <c r="J3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1" s="4">
        <f>tblHorasJun[Horas Trabalhadas (1º Período)]+tblHorasJun[Horas Trabalhadas (2º Período)]</f>
        <v>0</v>
      </c>
      <c r="M3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Jornada])+O30</f>
        <v>0</v>
      </c>
      <c r="P31" s="14" t="str">
        <f>IF(tblHorasJun[Horas Trabalhadas Além Jornada]&lt;0,IF(OR(tblHorasJun[Evento 
(1º Período)]="",tblHorasJun[Evento 
(2º Período)]=""),tblHorasJun[Horas Trabalhadas Além Jornada],""),"")</f>
        <v/>
      </c>
      <c r="Q31" s="14" t="str">
        <f>IF(tblHorasJun[Jornada Diária]&lt;&gt;"",IF((N(tblHorasJun[Jornada Diária])-ABS(N(tblHorasJun[Horas Trabalhadas Além Jornada])))=0,1,""),"")</f>
        <v/>
      </c>
      <c r="R3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TEXT(tblHorasJun[Data],"ddd")</f>
        <v/>
      </c>
      <c r="D32" s="25"/>
      <c r="E32" s="1"/>
      <c r="F32" s="1"/>
      <c r="G32" s="1"/>
      <c r="H32" s="1"/>
      <c r="I32" s="53"/>
      <c r="J3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2" s="4">
        <f>tblHorasJun[Horas Trabalhadas (1º Período)]+tblHorasJun[Horas Trabalhadas (2º Período)]</f>
        <v>0</v>
      </c>
      <c r="M3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Jornada])+O31</f>
        <v>0</v>
      </c>
      <c r="P32" s="14" t="str">
        <f>IF(tblHorasJun[Horas Trabalhadas Além Jornada]&lt;0,IF(OR(tblHorasJun[Evento 
(1º Período)]="",tblHorasJun[Evento 
(2º Período)]=""),tblHorasJun[Horas Trabalhadas Além Jornada],""),"")</f>
        <v/>
      </c>
      <c r="Q32" s="14" t="str">
        <f>IF(tblHorasJun[Jornada Diária]&lt;&gt;"",IF((N(tblHorasJun[Jornada Diária])-ABS(N(tblHorasJun[Horas Trabalhadas Além Jornada])))=0,1,""),"")</f>
        <v/>
      </c>
      <c r="R3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TEXT(tblHorasJun[Data],"ddd")</f>
        <v/>
      </c>
      <c r="D33" s="25"/>
      <c r="E33" s="1"/>
      <c r="F33" s="1"/>
      <c r="G33" s="1"/>
      <c r="H33" s="1"/>
      <c r="I33" s="53"/>
      <c r="J3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3" s="4">
        <f>tblHorasJun[Horas Trabalhadas (1º Período)]+tblHorasJun[Horas Trabalhadas (2º Período)]</f>
        <v>0</v>
      </c>
      <c r="M3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Jornada])+O32</f>
        <v>0</v>
      </c>
      <c r="P33" s="14" t="str">
        <f>IF(tblHorasJun[Horas Trabalhadas Além Jornada]&lt;0,IF(OR(tblHorasJun[Evento 
(1º Período)]="",tblHorasJun[Evento 
(2º Período)]=""),tblHorasJun[Horas Trabalhadas Além Jornada],""),"")</f>
        <v/>
      </c>
      <c r="Q33" s="14" t="str">
        <f>IF(tblHorasJun[Jornada Diária]&lt;&gt;"",IF((N(tblHorasJun[Jornada Diária])-ABS(N(tblHorasJun[Horas Trabalhadas Além Jornada])))=0,1,""),"")</f>
        <v/>
      </c>
      <c r="R3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TEXT(tblHorasJun[Data],"ddd")</f>
        <v/>
      </c>
      <c r="D34" s="25"/>
      <c r="E34" s="1"/>
      <c r="F34" s="1"/>
      <c r="G34" s="1"/>
      <c r="H34" s="1"/>
      <c r="I34" s="53"/>
      <c r="J3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4" s="4">
        <f>tblHorasJun[Horas Trabalhadas (1º Período)]+tblHorasJun[Horas Trabalhadas (2º Período)]</f>
        <v>0</v>
      </c>
      <c r="M3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Jornada])+O33</f>
        <v>0</v>
      </c>
      <c r="P34" s="14" t="str">
        <f>IF(tblHorasJun[Horas Trabalhadas Além Jornada]&lt;0,IF(OR(tblHorasJun[Evento 
(1º Período)]="",tblHorasJun[Evento 
(2º Período)]=""),tblHorasJun[Horas Trabalhadas Além Jornada],""),"")</f>
        <v/>
      </c>
      <c r="Q34" s="14" t="str">
        <f>IF(tblHorasJun[Jornada Diária]&lt;&gt;"",IF((N(tblHorasJun[Jornada Diária])-ABS(N(tblHorasJun[Horas Trabalhadas Além Jornada])))=0,1,""),"")</f>
        <v/>
      </c>
      <c r="R3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TEXT(tblHorasJun[Data],"ddd")</f>
        <v/>
      </c>
      <c r="D35" s="25"/>
      <c r="E35" s="1"/>
      <c r="F35" s="1"/>
      <c r="G35" s="1"/>
      <c r="H35" s="1"/>
      <c r="I35" s="53"/>
      <c r="J3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5" s="4">
        <f>tblHorasJun[Horas Trabalhadas (1º Período)]+tblHorasJun[Horas Trabalhadas (2º Período)]</f>
        <v>0</v>
      </c>
      <c r="M3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Jornada])+O34</f>
        <v>0</v>
      </c>
      <c r="P35" s="14" t="str">
        <f>IF(tblHorasJun[Horas Trabalhadas Além Jornada]&lt;0,IF(OR(tblHorasJun[Evento 
(1º Período)]="",tblHorasJun[Evento 
(2º Período)]=""),tblHorasJun[Horas Trabalhadas Além Jornada],""),"")</f>
        <v/>
      </c>
      <c r="Q35" s="14" t="str">
        <f>IF(tblHorasJun[Jornada Diária]&lt;&gt;"",IF((N(tblHorasJun[Jornada Diária])-ABS(N(tblHorasJun[Horas Trabalhadas Além Jornada])))=0,1,""),"")</f>
        <v/>
      </c>
      <c r="R3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TEXT(tblHorasJun[Data],"ddd")</f>
        <v/>
      </c>
      <c r="D36" s="25"/>
      <c r="E36" s="1"/>
      <c r="F36" s="1"/>
      <c r="G36" s="1"/>
      <c r="H36" s="1"/>
      <c r="I36" s="53"/>
      <c r="J3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6" s="4">
        <f>tblHorasJun[Horas Trabalhadas (1º Período)]+tblHorasJun[Horas Trabalhadas (2º Período)]</f>
        <v>0</v>
      </c>
      <c r="M3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Jornada])+O35</f>
        <v>0</v>
      </c>
      <c r="P36" s="14" t="str">
        <f>IF(tblHorasJun[Horas Trabalhadas Além Jornada]&lt;0,IF(OR(tblHorasJun[Evento 
(1º Período)]="",tblHorasJun[Evento 
(2º Período)]=""),tblHorasJun[Horas Trabalhadas Além Jornada],""),"")</f>
        <v/>
      </c>
      <c r="Q36" s="14" t="str">
        <f>IF(tblHorasJun[Jornada Diária]&lt;&gt;"",IF((N(tblHorasJun[Jornada Diária])-ABS(N(tblHorasJun[Horas Trabalhadas Além Jornada])))=0,1,""),"")</f>
        <v/>
      </c>
      <c r="R3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TEXT(tblHorasJun[Data],"ddd")</f>
        <v/>
      </c>
      <c r="D37" s="25"/>
      <c r="E37" s="1"/>
      <c r="F37" s="1"/>
      <c r="G37" s="1"/>
      <c r="H37" s="1"/>
      <c r="I37" s="53"/>
      <c r="J3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7" s="4">
        <f>tblHorasJun[Horas Trabalhadas (1º Período)]+tblHorasJun[Horas Trabalhadas (2º Período)]</f>
        <v>0</v>
      </c>
      <c r="M3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Jornada])+O36</f>
        <v>0</v>
      </c>
      <c r="P37" s="14" t="str">
        <f>IF(tblHorasJun[Horas Trabalhadas Além Jornada]&lt;0,IF(OR(tblHorasJun[Evento 
(1º Período)]="",tblHorasJun[Evento 
(2º Período)]=""),tblHorasJun[Horas Trabalhadas Além Jornada],""),"")</f>
        <v/>
      </c>
      <c r="Q37" s="14" t="str">
        <f>IF(tblHorasJun[Jornada Diária]&lt;&gt;"",IF((N(tblHorasJun[Jornada Diária])-ABS(N(tblHorasJun[Horas Trabalhadas Além Jornada])))=0,1,""),"")</f>
        <v/>
      </c>
      <c r="R3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TEXT(tblHorasJun[Data],"ddd")</f>
        <v/>
      </c>
      <c r="D38" s="25"/>
      <c r="E38" s="1"/>
      <c r="F38" s="1"/>
      <c r="G38" s="1"/>
      <c r="H38" s="1"/>
      <c r="I38" s="53"/>
      <c r="J3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8" s="4">
        <f>tblHorasJun[Horas Trabalhadas (1º Período)]+tblHorasJun[Horas Trabalhadas (2º Período)]</f>
        <v>0</v>
      </c>
      <c r="M3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Jornada])+O37</f>
        <v>0</v>
      </c>
      <c r="P38" s="14" t="str">
        <f>IF(tblHorasJun[Horas Trabalhadas Além Jornada]&lt;0,IF(OR(tblHorasJun[Evento 
(1º Período)]="",tblHorasJun[Evento 
(2º Período)]=""),tblHorasJun[Horas Trabalhadas Além Jornada],""),"")</f>
        <v/>
      </c>
      <c r="Q38" s="14" t="str">
        <f>IF(tblHorasJun[Jornada Diária]&lt;&gt;"",IF((N(tblHorasJun[Jornada Diária])-ABS(N(tblHorasJun[Horas Trabalhadas Além Jornada])))=0,1,""),"")</f>
        <v/>
      </c>
      <c r="R3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TEXT(tblHorasJun[Data],"ddd")</f>
        <v/>
      </c>
      <c r="D39" s="25"/>
      <c r="E39" s="1"/>
      <c r="F39" s="1"/>
      <c r="G39" s="1"/>
      <c r="H39" s="1"/>
      <c r="I39" s="53"/>
      <c r="J3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9" s="4">
        <f>tblHorasJun[Horas Trabalhadas (1º Período)]+tblHorasJun[Horas Trabalhadas (2º Período)]</f>
        <v>0</v>
      </c>
      <c r="M3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IF(VLOOKUP(tblHorasJun[Dia],tblDiaUtil[[Abreviatura]:[1º Período]],3,FALSE)&gt;0,VLOOKUP(tblHorasJun[Dia],tblDiaUtil[[Abreviatura]:[1º Período]],3,FALSE),JORNADA),
              ""),
         "")</f>
        <v/>
      </c>
      <c r="N3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Período]],4,FALSE)="Não",TRUE,FALSE))),-"8:00", IF(OR(
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Período]],4,FALSE)="Não",TRUE,FALSE))),-"4:00",0
)))</f>
        <v>0</v>
      </c>
      <c r="O3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Jornada])+O38</f>
        <v>0</v>
      </c>
      <c r="P39" s="14" t="str">
        <f>IF(tblHorasJun[Horas Trabalhadas Além Jornada]&lt;0,IF(OR(tblHorasJun[Evento 
(1º Período)]="",tblHorasJun[Evento 
(2º Período)]=""),tblHorasJun[Horas Trabalhadas Além Jornada],""),"")</f>
        <v/>
      </c>
      <c r="Q39" s="14" t="str">
        <f>IF(tblHorasJun[Jornada Diária]&lt;&gt;"",IF((N(tblHorasJun[Jornada Diária])-ABS(N(tblHorasJun[Horas Trabalhadas Além Jornada])))=0,1,""),"")</f>
        <v/>
      </c>
      <c r="R3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2U6ThKOSbin5lQwrZp9lNT/Wi+MODBUlXXAUnWsAcNc0Nys5WG8IZMwz6JVyYKqlGtHRAaFa5WzhxNg648+BaA==" saltValue="iac3gEnq0swaOCFrObclG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DBE7F75-3AF0-4006-9428-C8AE37E91B2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325BFF72-FD35-4394-AD2C-5BD1BD47FA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6C27989F-B220-4E5E-813D-B3EA77D2BD25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E1016E8-B030-418F-A53C-ECE8F26D315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B52BCA18-C606-4667-9666-C87D0E3E891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5DC9726C-232E-470A-B873-ED259E26D67B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723D6BE5-2F24-4D7B-9212-148031DAD0B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F91C7385-3909-4D83-A49B-F3BE3BC3A3DB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Tabelas</vt:lpstr>
      <vt:lpstr>Config</vt:lpstr>
      <vt:lpstr>Relatório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2016-10-19T13:18:41Z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