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Start" sheetId="5" r:id="rId1"/>
    <sheet name="Balance sheet" sheetId="2" r:id="rId2"/>
    <sheet name="Year-over-year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<sst xmlns="http://schemas.openxmlformats.org/spreadsheetml/2006/main" count="59" uniqueCount="48">
  <si>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About this Template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</si>
  <si>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</si>
  <si>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</si>
  <si>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</si>
  <si>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</si>
  <si>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</si>
  <si>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cell tips in column B in BALANCE SHEET worksheet.</t>
  </si>
  <si>
    <t>To learn more about tables in the BALANCE SHEET worksheet, press SHIFT and then F10 within a table, select the TABLE option, and then select ALTERNATIVE TEXT.</t>
  </si>
  <si>
    <t>PANTHEROS LABS</t>
  </si>
  <si>
    <t>BALANCE SHEET</t>
  </si>
  <si>
    <t>Assets</t>
  </si>
  <si>
    <t>Current assets:</t>
  </si>
  <si>
    <t>Previous Year</t>
  </si>
  <si>
    <t>Current Year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</si>
  <si>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</si>
  <si>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</si>
  <si>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</si>
  <si>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</si>
  <si>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</si>
  <si>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</si>
  <si>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</si>
  <si>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assets: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</si>
  <si>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</si>
  <si>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</si>
  <si>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</si>
  <si>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</si>
  <si>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</si>
  <si>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assets:</t>
  </si>
  <si>
    <t>Goodwill</t>
  </si>
  <si>
    <t>Total other assets</t>
  </si>
  <si>
    <t>Total assets</t>
  </si>
  <si>
    <t>Liabilities &amp; owner's equity</t>
  </si>
  <si>
    <t>Current liabilities: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</si>
  <si>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</si>
  <si>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</si>
  <si>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</si>
  <si>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</si>
  <si>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</si>
  <si>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</si>
  <si>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liabilities:</t>
  </si>
  <si>
    <t>Mortgage payable</t>
  </si>
  <si>
    <t>Total long-term liabilities</t>
  </si>
  <si>
    <t>Owner's equity:</t>
  </si>
  <si>
    <t>Investment capital</t>
  </si>
  <si>
    <t>Accumulated retained earnings</t>
  </si>
  <si>
    <t>Total owner's equity</t>
  </si>
  <si>
    <t>Total liabilities &amp; owner's equity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</si>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</sst>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&quot;$&quot;#,##0\ ;\(&quot;$&quot;#,##0.0\)"/>
  </numFmts>
  <fonts count="43">
    <font>
      <sz val="10"/>
      <color theme="1"/>
      <name val="Franklin Gothic Book"/>
      <charset val="134"/>
      <scheme val="minor"/>
    </font>
    <font>
      <b/>
      <sz val="10"/>
      <color theme="1"/>
      <name val="Franklin Gothic Book"/>
      <charset val="134"/>
      <scheme val="major"/>
    </font>
    <font>
      <b/>
      <sz val="14"/>
      <color theme="1"/>
      <name val="Franklin Gothic Book"/>
      <charset val="134"/>
      <scheme val="major"/>
    </font>
    <font>
      <sz val="14"/>
      <color theme="1"/>
      <name val="Franklin Gothic Book"/>
      <charset val="134"/>
      <scheme val="minor"/>
    </font>
    <font>
      <sz val="10"/>
      <color theme="1"/>
      <name val="Franklin Gothic Book"/>
      <charset val="134"/>
      <scheme val="major"/>
    </font>
    <font>
      <b/>
      <sz val="16"/>
      <color theme="1"/>
      <name val="Franklin Gothic Book"/>
      <charset val="134"/>
      <scheme val="major"/>
    </font>
    <font>
      <sz val="16"/>
      <color theme="1"/>
      <name val="Franklin Gothic Book"/>
      <charset val="134"/>
      <scheme val="minor"/>
    </font>
    <font>
      <b/>
      <sz val="18"/>
      <color theme="1"/>
      <name val="Franklin Gothic Book"/>
      <charset val="134"/>
      <scheme val="major"/>
    </font>
    <font>
      <sz val="10"/>
      <color theme="8"/>
      <name val="Franklin Gothic Book"/>
      <charset val="134"/>
      <scheme val="minor"/>
    </font>
    <font>
      <sz val="10"/>
      <color theme="1"/>
      <name val="Franklin Gothic Book"/>
      <charset val="134"/>
      <scheme val="minor"/>
    </font>
    <font>
      <sz val="12"/>
      <color theme="1"/>
      <name val="Franklin Gothic Book"/>
      <charset val="134"/>
      <scheme val="minor"/>
    </font>
    <font>
      <b/>
      <sz val="10"/>
      <color theme="8"/>
      <name val="Franklin Gothic Book"/>
      <charset val="134"/>
      <scheme val="major"/>
    </font>
    <font>
      <b/>
      <sz val="14"/>
      <color theme="8"/>
      <name val="Franklin Gothic Book"/>
      <charset val="134"/>
      <scheme val="major"/>
    </font>
    <font>
      <sz val="14"/>
      <color theme="8"/>
      <name val="Franklin Gothic Book"/>
      <charset val="134"/>
      <scheme val="minor"/>
    </font>
    <font>
      <sz val="10"/>
      <color theme="8"/>
      <name val="Franklin Gothic Book"/>
      <charset val="134"/>
      <scheme val="major"/>
    </font>
    <font>
      <b/>
      <sz val="16"/>
      <color theme="8"/>
      <name val="Franklin Gothic Book"/>
      <charset val="134"/>
      <scheme val="major"/>
    </font>
    <font>
      <sz val="16"/>
      <color theme="8"/>
      <name val="Franklin Gothic Book"/>
      <charset val="134"/>
      <scheme val="minor"/>
    </font>
    <font>
      <b/>
      <sz val="16"/>
      <color theme="1"/>
      <name val="Franklin Gothic Book"/>
      <charset val="134"/>
      <scheme val="minor"/>
    </font>
    <font>
      <b/>
      <sz val="18"/>
      <color theme="8"/>
      <name val="Franklin Gothic Book"/>
      <charset val="134"/>
      <scheme val="major"/>
    </font>
    <font>
      <b/>
      <sz val="10"/>
      <color theme="1"/>
      <name val="Franklin Gothic Book"/>
      <charset val="134"/>
      <scheme val="minor"/>
    </font>
    <font>
      <b/>
      <sz val="13"/>
      <color theme="1"/>
      <name val="Franklin Gothic Book"/>
      <charset val="134"/>
      <scheme val="major"/>
    </font>
    <font>
      <sz val="11"/>
      <color theme="1"/>
      <name val="Franklin Gothic Book"/>
      <charset val="134"/>
      <scheme val="minor"/>
    </font>
    <font>
      <b/>
      <sz val="11"/>
      <color theme="1"/>
      <name val="Franklin Gothic Book"/>
      <charset val="134"/>
      <scheme val="major"/>
    </font>
    <font>
      <sz val="11"/>
      <color theme="1"/>
      <name val="Franklin Gothic Book"/>
      <charset val="134"/>
      <scheme val="minor"/>
    </font>
    <font>
      <u/>
      <sz val="11"/>
      <color rgb="FF0000FF"/>
      <name val="Franklin Gothic Book"/>
      <charset val="0"/>
      <scheme val="minor"/>
    </font>
    <font>
      <u/>
      <sz val="11"/>
      <color rgb="FF800080"/>
      <name val="Franklin Gothic Book"/>
      <charset val="0"/>
      <scheme val="minor"/>
    </font>
    <font>
      <sz val="11"/>
      <color rgb="FFFF0000"/>
      <name val="Franklin Gothic Book"/>
      <charset val="0"/>
      <scheme val="minor"/>
    </font>
    <font>
      <b/>
      <sz val="18"/>
      <color theme="3"/>
      <name val="Franklin Gothic Book"/>
      <charset val="134"/>
      <scheme val="minor"/>
    </font>
    <font>
      <i/>
      <sz val="11"/>
      <color rgb="FF7F7F7F"/>
      <name val="Franklin Gothic Book"/>
      <charset val="0"/>
      <scheme val="minor"/>
    </font>
    <font>
      <b/>
      <sz val="15"/>
      <color theme="3"/>
      <name val="Franklin Gothic Book"/>
      <charset val="134"/>
      <scheme val="minor"/>
    </font>
    <font>
      <b/>
      <sz val="13"/>
      <color theme="1"/>
      <name val="Arial"/>
      <charset val="134"/>
    </font>
    <font>
      <b/>
      <sz val="11"/>
      <color theme="3"/>
      <name val="Franklin Gothic Book"/>
      <charset val="134"/>
      <scheme val="minor"/>
    </font>
    <font>
      <sz val="11"/>
      <color rgb="FF3F3F76"/>
      <name val="Franklin Gothic Book"/>
      <charset val="0"/>
      <scheme val="minor"/>
    </font>
    <font>
      <b/>
      <sz val="11"/>
      <color rgb="FF3F3F3F"/>
      <name val="Franklin Gothic Book"/>
      <charset val="0"/>
      <scheme val="minor"/>
    </font>
    <font>
      <b/>
      <sz val="11"/>
      <color rgb="FFFA7D00"/>
      <name val="Franklin Gothic Book"/>
      <charset val="0"/>
      <scheme val="minor"/>
    </font>
    <font>
      <b/>
      <sz val="11"/>
      <color rgb="FFFFFFFF"/>
      <name val="Franklin Gothic Book"/>
      <charset val="0"/>
      <scheme val="minor"/>
    </font>
    <font>
      <sz val="11"/>
      <color rgb="FFFA7D00"/>
      <name val="Franklin Gothic Book"/>
      <charset val="0"/>
      <scheme val="minor"/>
    </font>
    <font>
      <b/>
      <sz val="11"/>
      <color theme="1"/>
      <name val="Franklin Gothic Book"/>
      <charset val="0"/>
      <scheme val="minor"/>
    </font>
    <font>
      <sz val="11"/>
      <color rgb="FF006100"/>
      <name val="Franklin Gothic Book"/>
      <charset val="0"/>
      <scheme val="minor"/>
    </font>
    <font>
      <sz val="11"/>
      <color rgb="FF9C0006"/>
      <name val="Franklin Gothic Book"/>
      <charset val="0"/>
      <scheme val="minor"/>
    </font>
    <font>
      <sz val="11"/>
      <color rgb="FF9C6500"/>
      <name val="Franklin Gothic Book"/>
      <charset val="0"/>
      <scheme val="minor"/>
    </font>
    <font>
      <sz val="11"/>
      <color theme="0"/>
      <name val="Franklin Gothic Book"/>
      <charset val="0"/>
      <scheme val="minor"/>
    </font>
    <font>
      <sz val="11"/>
      <color theme="1"/>
      <name val="Franklin Gothic Book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lightUp">
        <fgColor theme="0"/>
        <bgColor theme="4" tint="0.799981688894314"/>
      </patternFill>
    </fill>
    <fill>
      <patternFill patternType="lightUp">
        <fgColor theme="0"/>
        <bgColor theme="5" tint="0.79998168889431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/>
      <right/>
      <top/>
      <bottom style="thick">
        <color theme="6"/>
      </bottom>
      <diagonal/>
    </border>
    <border>
      <left/>
      <right/>
      <top/>
      <bottom style="medium">
        <color theme="7"/>
      </bottom>
      <diagonal/>
    </border>
    <border>
      <left/>
      <right/>
      <top/>
      <bottom style="thick">
        <color theme="7" tint="-0.0999481185338908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4" borderId="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0" applyNumberFormat="0" applyAlignment="0" applyProtection="0">
      <alignment vertical="center"/>
    </xf>
    <xf numFmtId="0" fontId="33" fillId="6" borderId="11" applyNumberFormat="0" applyAlignment="0" applyProtection="0">
      <alignment vertical="center"/>
    </xf>
    <xf numFmtId="0" fontId="34" fillId="6" borderId="10" applyNumberFormat="0" applyAlignment="0" applyProtection="0">
      <alignment vertical="center"/>
    </xf>
    <xf numFmtId="0" fontId="35" fillId="7" borderId="12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/>
    <xf numFmtId="0" fontId="9" fillId="36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8" fillId="2" borderId="0" xfId="0" applyFont="1" applyFill="1"/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right" vertical="center" indent="1"/>
    </xf>
    <xf numFmtId="0" fontId="9" fillId="2" borderId="0" xfId="0" applyFont="1" applyFill="1"/>
    <xf numFmtId="0" fontId="8" fillId="3" borderId="0" xfId="0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0" fillId="0" borderId="0" xfId="49" applyFont="1" applyFill="1" applyBorder="1" applyAlignment="1">
      <alignment horizontal="left" wrapText="1"/>
    </xf>
    <xf numFmtId="176" fontId="10" fillId="0" borderId="0" xfId="49" applyNumberFormat="1" applyFont="1" applyFill="1" applyBorder="1"/>
    <xf numFmtId="0" fontId="13" fillId="2" borderId="0" xfId="0" applyFont="1" applyFill="1"/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 applyProtection="1">
      <alignment horizontal="right" vertical="center"/>
      <protection locked="0"/>
    </xf>
    <xf numFmtId="0" fontId="3" fillId="2" borderId="0" xfId="0" applyFont="1" applyFill="1"/>
    <xf numFmtId="0" fontId="10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/>
    <xf numFmtId="0" fontId="10" fillId="0" borderId="0" xfId="0" applyFont="1" applyAlignment="1">
      <alignment horizontal="right" vertical="center"/>
    </xf>
    <xf numFmtId="0" fontId="1" fillId="2" borderId="0" xfId="0" applyFont="1" applyFill="1"/>
    <xf numFmtId="176" fontId="10" fillId="0" borderId="0" xfId="0" applyNumberFormat="1" applyFont="1" applyAlignment="1" applyProtection="1">
      <alignment horizontal="left" vertical="center"/>
      <protection locked="0"/>
    </xf>
    <xf numFmtId="176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4" fillId="2" borderId="0" xfId="0" applyFont="1" applyFill="1"/>
    <xf numFmtId="0" fontId="4" fillId="2" borderId="0" xfId="0" applyFont="1" applyFill="1"/>
    <xf numFmtId="176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vertical="center"/>
    </xf>
    <xf numFmtId="0" fontId="15" fillId="2" borderId="0" xfId="0" applyFont="1" applyFill="1" applyAlignment="1">
      <alignment vertical="center"/>
    </xf>
    <xf numFmtId="0" fontId="5" fillId="2" borderId="2" xfId="13" applyFont="1" applyFill="1" applyBorder="1" applyAlignment="1">
      <alignment horizontal="left" vertical="center" wrapText="1"/>
    </xf>
    <xf numFmtId="176" fontId="5" fillId="2" borderId="2" xfId="13" applyNumberFormat="1" applyFont="1" applyFill="1" applyBorder="1" applyAlignment="1">
      <alignment horizontal="center" vertical="center"/>
    </xf>
    <xf numFmtId="176" fontId="5" fillId="2" borderId="2" xfId="13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13" applyFont="1" applyFill="1" applyBorder="1" applyAlignment="1">
      <alignment horizontal="left" vertical="center" wrapText="1"/>
    </xf>
    <xf numFmtId="176" fontId="17" fillId="2" borderId="0" xfId="13" applyNumberFormat="1" applyFont="1" applyFill="1" applyBorder="1" applyAlignment="1">
      <alignment horizontal="center" vertical="center"/>
    </xf>
    <xf numFmtId="176" fontId="17" fillId="2" borderId="0" xfId="13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3" xfId="0" applyFont="1" applyFill="1" applyBorder="1" applyAlignment="1">
      <alignment horizontal="left" vertical="center" wrapText="1"/>
    </xf>
    <xf numFmtId="0" fontId="10" fillId="0" borderId="0" xfId="50" applyFont="1" applyFill="1" applyBorder="1" applyAlignment="1">
      <alignment vertical="center" wrapText="1"/>
    </xf>
    <xf numFmtId="0" fontId="10" fillId="0" borderId="0" xfId="50" applyNumberFormat="1" applyFont="1" applyFill="1" applyBorder="1" applyAlignment="1">
      <alignment horizontal="right" vertical="center"/>
    </xf>
    <xf numFmtId="0" fontId="10" fillId="0" borderId="0" xfId="50" applyFont="1" applyFill="1" applyBorder="1" applyAlignment="1">
      <alignment wrapText="1"/>
    </xf>
    <xf numFmtId="176" fontId="10" fillId="0" borderId="0" xfId="50" applyNumberFormat="1" applyFont="1" applyFill="1" applyBorder="1"/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8" fillId="2" borderId="0" xfId="0" applyFont="1" applyFill="1"/>
    <xf numFmtId="0" fontId="5" fillId="2" borderId="4" xfId="13" applyFont="1" applyFill="1" applyBorder="1" applyAlignment="1">
      <alignment horizontal="left" vertical="center" wrapText="1"/>
    </xf>
    <xf numFmtId="176" fontId="5" fillId="2" borderId="4" xfId="13" applyNumberFormat="1" applyFont="1" applyFill="1" applyBorder="1" applyAlignment="1">
      <alignment horizontal="center" vertical="center"/>
    </xf>
    <xf numFmtId="176" fontId="5" fillId="2" borderId="4" xfId="13" applyNumberFormat="1" applyFont="1" applyFill="1" applyBorder="1" applyAlignment="1">
      <alignment vertical="center"/>
    </xf>
    <xf numFmtId="0" fontId="7" fillId="2" borderId="0" xfId="0" applyFont="1" applyFill="1"/>
    <xf numFmtId="177" fontId="9" fillId="2" borderId="0" xfId="0" applyNumberFormat="1" applyFont="1" applyFill="1" applyAlignment="1">
      <alignment horizontal="center"/>
    </xf>
    <xf numFmtId="177" fontId="19" fillId="2" borderId="0" xfId="0" applyNumberFormat="1" applyFont="1" applyFill="1"/>
    <xf numFmtId="0" fontId="20" fillId="2" borderId="5" xfId="0" applyFont="1" applyFill="1" applyBorder="1" applyAlignment="1">
      <alignment horizontal="right" vertical="center"/>
    </xf>
    <xf numFmtId="176" fontId="20" fillId="2" borderId="5" xfId="0" applyNumberFormat="1" applyFont="1" applyFill="1" applyBorder="1" applyAlignment="1">
      <alignment horizontal="center" vertical="center"/>
    </xf>
    <xf numFmtId="176" fontId="20" fillId="2" borderId="5" xfId="0" applyNumberFormat="1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7" fillId="2" borderId="5" xfId="13" applyFont="1" applyFill="1" applyBorder="1" applyAlignment="1">
      <alignment horizontal="left" vertical="center"/>
    </xf>
    <xf numFmtId="0" fontId="21" fillId="2" borderId="0" xfId="0" applyFont="1" applyFill="1" applyAlignment="1">
      <alignment wrapText="1"/>
    </xf>
    <xf numFmtId="0" fontId="22" fillId="2" borderId="0" xfId="0" applyFont="1" applyFill="1" applyAlignment="1">
      <alignment wrapText="1"/>
    </xf>
    <xf numFmtId="0" fontId="21" fillId="2" borderId="0" xfId="0" applyFont="1" applyFill="1" applyAlignment="1">
      <alignment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mphasis 1" xfId="49"/>
    <cellStyle name="Emphasis 2" xfId="50"/>
  </cellStyles>
  <dxfs count="26">
    <dxf>
      <font>
        <name val="Franklin Gothic Book"/>
        <scheme val="none"/>
        <family val="2"/>
        <strike val="0"/>
        <u val="none"/>
        <sz val="12"/>
        <color theme="1"/>
      </font>
    </dxf>
    <dxf>
      <font>
        <name val="Franklin Gothic Book"/>
        <scheme val="none"/>
        <family val="2"/>
        <strike val="0"/>
        <u val="none"/>
        <sz val="12"/>
        <color theme="1"/>
      </font>
    </dxf>
    <dxf>
      <font>
        <name val="Franklin Gothic Book"/>
        <scheme val="none"/>
        <family val="2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name val="Franklin Gothic Book"/>
        <scheme val="none"/>
        <strike val="0"/>
        <u val="none"/>
        <sz val="12"/>
        <color theme="1"/>
      </font>
    </dxf>
    <dxf>
      <font>
        <color indexed="10"/>
      </font>
    </dxf>
    <dxf>
      <font>
        <b val="0"/>
        <i val="0"/>
      </font>
    </dxf>
    <dxf>
      <font>
        <b val="1"/>
        <i val="0"/>
      </font>
      <border>
        <left/>
        <right/>
        <top/>
        <bottom/>
        <vertical/>
        <horizontal/>
      </border>
    </dxf>
    <dxf>
      <font>
        <b val="1"/>
        <i val="0"/>
      </font>
      <fill>
        <patternFill patternType="solid">
          <bgColor theme="8"/>
        </patternFill>
      </fill>
      <border>
        <top style="medium">
          <color theme="7" tint="-0.0999481185338908"/>
        </top>
        <bottom style="medium">
          <color theme="7" tint="-0.0999481185338908"/>
        </bottom>
      </border>
    </dxf>
    <dxf>
      <font>
        <b val="0"/>
        <i val="0"/>
      </font>
      <fill>
        <patternFill patternType="solid">
          <bgColor theme="8"/>
        </patternFill>
      </fill>
    </dxf>
    <dxf>
      <font>
        <b val="1"/>
        <i val="0"/>
      </font>
      <border>
        <left/>
        <right/>
        <top/>
        <bottom/>
        <vertical/>
        <horizontal/>
      </border>
    </dxf>
    <dxf>
      <font>
        <b val="1"/>
        <i val="0"/>
      </font>
      <fill>
        <patternFill patternType="solid">
          <bgColor theme="8"/>
        </patternFill>
      </fill>
      <border>
        <top style="medium">
          <color theme="6"/>
        </top>
        <bottom style="medium">
          <color theme="6"/>
        </bottom>
      </border>
    </dxf>
    <dxf>
      <font>
        <b val="0"/>
        <i val="0"/>
      </font>
      <fill>
        <patternFill patternType="solid">
          <bgColor theme="8"/>
        </patternFill>
      </fill>
    </dxf>
  </dxfs>
  <tableStyles count="2" defaultTableStyle="TableStyleMedium9">
    <tableStyle name="Blue Table Style" pivot="0" count="4" xr9:uid="{04B58E25-5FDB-48AD-B358-D2F5AE8B3C2A}">
      <tableStyleElement type="wholeTable" dxfId="22"/>
      <tableStyleElement type="headerRow" dxfId="21"/>
      <tableStyleElement type="totalRow" dxfId="20"/>
      <tableStyleElement type="firstColumn" dxfId="19"/>
    </tableStyle>
    <tableStyle name="Table Style 1" pivot="0" count="3" xr9:uid="{17542C4A-05CF-41C3-832C-751B493E1BF2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Year-over-year comparison</a:t>
            </a:r>
            <a:endParaRPr lang="en-US" b="1">
              <a:solidFill>
                <a:schemeClr val="tx1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38362676056338"/>
          <c:y val="0.01213592233009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0609538383068"/>
          <c:y val="0.102894736842105"/>
          <c:w val="0.941851568477429"/>
          <c:h val="0.5094736842105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('Balance sheet'!$B$6:$B$11,'Balance sheet'!$B$15:$B$18,'Balance sheet'!$B$22,'Balance sheet'!$B$29:$B$34,'Balance sheet'!$B$38,'Balance sheet'!$B$42:$B$43)</c:f>
              <c:strCache>
                <c:ptCount val="20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  <c:pt idx="11">
                  <c:v>Accounts payable</c:v>
                </c:pt>
                <c:pt idx="12">
                  <c:v>Accrued wages</c:v>
                </c:pt>
                <c:pt idx="13">
                  <c:v>Accrued compensation</c:v>
                </c:pt>
                <c:pt idx="14">
                  <c:v>Income taxes payable</c:v>
                </c:pt>
                <c:pt idx="15">
                  <c:v>Unearned revenue</c:v>
                </c:pt>
                <c:pt idx="16">
                  <c:v>Other</c:v>
                </c:pt>
                <c:pt idx="17">
                  <c:v>Mortgage payable</c:v>
                </c:pt>
                <c:pt idx="18">
                  <c:v>Investment capital</c:v>
                </c:pt>
                <c:pt idx="19">
                  <c:v>Accumulated retained earnings</c:v>
                </c:pt>
              </c:strCache>
            </c:strRef>
          </c:cat>
          <c:val>
            <c:numRef>
              <c:f>('Balance sheet'!$C$6:$C$11,'Balance sheet'!$C$15:$C$18,'Balance sheet'!$C$22,'Balance sheet'!$C$29:$C$34,'Balance sheet'!$C$38,'Balance sheet'!$C$42:$C$43)</c:f>
              <c:numCache>
                <c:formatCode>_(* #,##0.00_);_(* \(#,##0.00\);_(* "-"??_);_(@_)</c:formatCode>
                <c:ptCount val="20"/>
                <c:pt idx="0">
                  <c:v>50000</c:v>
                </c:pt>
                <c:pt idx="1">
                  <c:v>23456.21</c:v>
                </c:pt>
                <c:pt idx="2">
                  <c:v>32124</c:v>
                </c:pt>
                <c:pt idx="3">
                  <c:v>112230</c:v>
                </c:pt>
                <c:pt idx="4">
                  <c:v>12321</c:v>
                </c:pt>
                <c:pt idx="5">
                  <c:v>656.23</c:v>
                </c:pt>
                <c:pt idx="6">
                  <c:v>11615235</c:v>
                </c:pt>
                <c:pt idx="7">
                  <c:v>2156215.01</c:v>
                </c:pt>
                <c:pt idx="8">
                  <c:v>3256985.22</c:v>
                </c:pt>
                <c:pt idx="9">
                  <c:v>544231</c:v>
                </c:pt>
                <c:pt idx="10">
                  <c:v>500000</c:v>
                </c:pt>
                <c:pt idx="11">
                  <c:v>2564218</c:v>
                </c:pt>
                <c:pt idx="12">
                  <c:v>989521.78</c:v>
                </c:pt>
                <c:pt idx="13">
                  <c:v>501256</c:v>
                </c:pt>
                <c:pt idx="14">
                  <c:v>79856</c:v>
                </c:pt>
                <c:pt idx="15">
                  <c:v>747256.21</c:v>
                </c:pt>
                <c:pt idx="16">
                  <c:v>500000</c:v>
                </c:pt>
                <c:pt idx="17">
                  <c:v>120521</c:v>
                </c:pt>
                <c:pt idx="18">
                  <c:v>8365214</c:v>
                </c:pt>
                <c:pt idx="19">
                  <c:v>332000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('Balance sheet'!$B$6:$B$11,'Balance sheet'!$B$15:$B$18,'Balance sheet'!$B$22,'Balance sheet'!$B$29:$B$34,'Balance sheet'!$B$38,'Balance sheet'!$B$42:$B$43)</c:f>
              <c:strCache>
                <c:ptCount val="20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  <c:pt idx="11">
                  <c:v>Accounts payable</c:v>
                </c:pt>
                <c:pt idx="12">
                  <c:v>Accrued wages</c:v>
                </c:pt>
                <c:pt idx="13">
                  <c:v>Accrued compensation</c:v>
                </c:pt>
                <c:pt idx="14">
                  <c:v>Income taxes payable</c:v>
                </c:pt>
                <c:pt idx="15">
                  <c:v>Unearned revenue</c:v>
                </c:pt>
                <c:pt idx="16">
                  <c:v>Other</c:v>
                </c:pt>
                <c:pt idx="17">
                  <c:v>Mortgage payable</c:v>
                </c:pt>
                <c:pt idx="18">
                  <c:v>Investment capital</c:v>
                </c:pt>
                <c:pt idx="19">
                  <c:v>Accumulated retained earnings</c:v>
                </c:pt>
              </c:strCache>
            </c:strRef>
          </c:cat>
          <c:val>
            <c:numRef>
              <c:f>('Balance sheet'!$D$6:$D$11,'Balance sheet'!$D$15:$D$18,'Balance sheet'!$D$22,'Balance sheet'!$D$29:$D$34,'Balance sheet'!$D$38,'Balance sheet'!$D$42:$D$43)</c:f>
              <c:numCache>
                <c:formatCode>_(* #,##0.00_);_(* \(#,##0.00\);_(* "-"??_);_(@_)</c:formatCode>
                <c:ptCount val="20"/>
                <c:pt idx="0">
                  <c:v>64000</c:v>
                </c:pt>
                <c:pt idx="1">
                  <c:v>25789</c:v>
                </c:pt>
                <c:pt idx="2">
                  <c:v>12235</c:v>
                </c:pt>
                <c:pt idx="3">
                  <c:v>222615</c:v>
                </c:pt>
                <c:pt idx="4">
                  <c:v>53155.21</c:v>
                </c:pt>
                <c:pt idx="5">
                  <c:v>788.32</c:v>
                </c:pt>
                <c:pt idx="6">
                  <c:v>15645215.33</c:v>
                </c:pt>
                <c:pt idx="7">
                  <c:v>899265</c:v>
                </c:pt>
                <c:pt idx="8">
                  <c:v>5512541</c:v>
                </c:pt>
                <c:pt idx="9">
                  <c:v>625325</c:v>
                </c:pt>
                <c:pt idx="10">
                  <c:v>750000</c:v>
                </c:pt>
                <c:pt idx="11">
                  <c:v>3456154</c:v>
                </c:pt>
                <c:pt idx="12">
                  <c:v>1234520</c:v>
                </c:pt>
                <c:pt idx="13">
                  <c:v>701256</c:v>
                </c:pt>
                <c:pt idx="14">
                  <c:v>61654</c:v>
                </c:pt>
                <c:pt idx="15">
                  <c:v>304198.55</c:v>
                </c:pt>
                <c:pt idx="16">
                  <c:v>500000</c:v>
                </c:pt>
                <c:pt idx="17">
                  <c:v>149842</c:v>
                </c:pt>
                <c:pt idx="18">
                  <c:v>12102365</c:v>
                </c:pt>
                <c:pt idx="19">
                  <c:v>500214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48384"/>
        <c:axId val="70058368"/>
      </c:bar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</a:p>
        </c:txPr>
        <c:crossAx val="700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311144-9702-4087-82d5-963c15eaf759}"/>
      </c:ext>
    </c:extLst>
  </c:chart>
  <c:spPr>
    <a:solidFill>
      <a:schemeClr val="accent5"/>
    </a:solidFill>
    <a:ln w="127000" cap="flat" cmpd="sng" algn="ctr">
      <a:solidFill>
        <a:schemeClr val="accent5"/>
      </a:solidFill>
      <a:round/>
    </a:ln>
    <a:effectLst/>
  </c:spPr>
  <c:txPr>
    <a:bodyPr/>
    <a:lstStyle/>
    <a:p>
      <a:pPr>
        <a:defRPr lang="zh-CN">
          <a:latin typeface="Franklin Gothic Book" panose="020B05030201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hyperlink" Target="https://excelnav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</xdr:colOff>
      <xdr:row>1</xdr:row>
      <xdr:rowOff>370205</xdr:rowOff>
    </xdr:from>
    <xdr:to>
      <xdr:col>15</xdr:col>
      <xdr:colOff>643890</xdr:colOff>
      <xdr:row>10</xdr:row>
      <xdr:rowOff>55880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9763125" y="10045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8</xdr:col>
      <xdr:colOff>85090</xdr:colOff>
      <xdr:row>4</xdr:row>
      <xdr:rowOff>88265</xdr:rowOff>
    </xdr:from>
    <xdr:to>
      <xdr:col>10</xdr:col>
      <xdr:colOff>109855</xdr:colOff>
      <xdr:row>7</xdr:row>
      <xdr:rowOff>331470</xdr:rowOff>
    </xdr:to>
    <xdr:pic>
      <xdr:nvPicPr>
        <xdr:cNvPr id="3" name="图片 2" descr="kof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8690" y="1865630"/>
          <a:ext cx="1381125" cy="13938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14</xdr:col>
      <xdr:colOff>215265</xdr:colOff>
      <xdr:row>1</xdr:row>
      <xdr:rowOff>306705</xdr:rowOff>
    </xdr:to>
    <xdr:grpSp>
      <xdr:nvGrpSpPr>
        <xdr:cNvPr id="4" name="组合 3">
          <a:hlinkClick xmlns:r="http://schemas.openxmlformats.org/officeDocument/2006/relationships" r:id="rId3"/>
        </xdr:cNvPr>
        <xdr:cNvGrpSpPr/>
      </xdr:nvGrpSpPr>
      <xdr:grpSpPr>
        <a:xfrm rot="0">
          <a:off x="9753600" y="0"/>
          <a:ext cx="4284345" cy="941070"/>
          <a:chOff x="26775" y="2399"/>
          <a:chExt cx="6750" cy="1470"/>
        </a:xfrm>
      </xdr:grpSpPr>
      <xdr:sp>
        <xdr:nvSpPr>
          <xdr:cNvPr id="5" name="文本框 4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6" name="图片 5" descr="未标题-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426720</xdr:colOff>
      <xdr:row>36</xdr:row>
      <xdr:rowOff>106680</xdr:rowOff>
    </xdr:to>
    <xdr:graphicFrame>
      <xdr:nvGraphicFramePr>
        <xdr:cNvPr id="2" name="Chart 1" descr="Three-dimensional clustered column chart comparing previous and current year assets and liabilities"/>
        <xdr:cNvGraphicFramePr/>
      </xdr:nvGraphicFramePr>
      <xdr:xfrm>
        <a:off x="0" y="0"/>
        <a:ext cx="8656320" cy="62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FixedAssets" displayName="FixedAssets" ref="B14:D19" totalsRowCount="1">
  <autoFilter xmlns:etc="http://www.wps.cn/officeDocument/2017/etCustomData" ref="B14:D18" etc:filterBottomFollowUsedRange="0">
    <filterColumn colId="0" hiddenButton="1"/>
    <filterColumn colId="1" hiddenButton="1"/>
    <filterColumn colId="2" hiddenButton="1"/>
  </autoFilter>
  <tableColumns count="3">
    <tableColumn id="1" name="Fixed assets:" dataDxfId="0" totalsRowLabel="Total fixed assets"/>
    <tableColumn id="2" name="Previous Year" dataDxfId="1" totalsRowFunction="sum"/>
    <tableColumn id="3" name="Current Year" dataDxfId="2" totalsRowFunction="sum"/>
  </tableColumns>
  <tableStyleInfo name="Table Style 1" showFirstColumn="1" showLastColumn="0" showRowStripes="1" showColumnStripes="0"/>
</table>
</file>

<file path=xl/tables/table2.xml><?xml version="1.0" encoding="utf-8"?>
<table xmlns="http://schemas.openxmlformats.org/spreadsheetml/2006/main" id="1" name="OtherAssets" displayName="OtherAssets" ref="B21:D23" totalsRowCount="1">
  <autoFilter xmlns:etc="http://www.wps.cn/officeDocument/2017/etCustomData" ref="B21:D22" etc:filterBottomFollowUsedRange="0">
    <filterColumn colId="0" hiddenButton="1"/>
    <filterColumn colId="1" hiddenButton="1"/>
    <filterColumn colId="2" hiddenButton="1"/>
  </autoFilter>
  <tableColumns count="3">
    <tableColumn id="1" name="Other assets:" dataDxfId="3" totalsRowLabel="Total other assets"/>
    <tableColumn id="2" name="Previous Year" dataDxfId="4" totalsRowFunction="sum"/>
    <tableColumn id="3" name="Current Year" dataDxfId="5" totalsRowFunction="sum"/>
  </tableColumns>
  <tableStyleInfo name="Table Style 1" showFirstColumn="1" showLastColumn="0" showRowStripes="1" showColumnStripes="0"/>
</table>
</file>

<file path=xl/tables/table3.xml><?xml version="1.0" encoding="utf-8"?>
<table xmlns="http://schemas.openxmlformats.org/spreadsheetml/2006/main" id="4" name="CurrentLiabilities" displayName="CurrentLiabilities" ref="B28:D35" totalsRowCount="1">
  <autoFilter xmlns:etc="http://www.wps.cn/officeDocument/2017/etCustomData" ref="B28:D34" etc:filterBottomFollowUsedRange="0">
    <filterColumn colId="0" hiddenButton="1"/>
    <filterColumn colId="1" hiddenButton="1"/>
    <filterColumn colId="2" hiddenButton="1"/>
  </autoFilter>
  <tableColumns count="3">
    <tableColumn id="1" name="Current liabilities:" dataDxfId="6" totalsRowLabel="Total current liabilities"/>
    <tableColumn id="2" name="Previous Year" dataDxfId="7" totalsRowFunction="sum"/>
    <tableColumn id="3" name="Current Year" dataDxfId="8" totalsRowFunction="sum"/>
  </tableColumns>
  <tableStyleInfo name="Blue Table Style" showFirstColumn="0" showLastColumn="0" showRowStripes="1" showColumnStripes="0"/>
</table>
</file>

<file path=xl/tables/table4.xml><?xml version="1.0" encoding="utf-8"?>
<table xmlns="http://schemas.openxmlformats.org/spreadsheetml/2006/main" id="5" name="LongTermLiabilities" displayName="LongTermLiabilities" ref="B37:D39" totalsRowCount="1">
  <autoFilter xmlns:etc="http://www.wps.cn/officeDocument/2017/etCustomData" ref="B37:D38" etc:filterBottomFollowUsedRange="0">
    <filterColumn colId="0" hiddenButton="1"/>
    <filterColumn colId="1" hiddenButton="1"/>
    <filterColumn colId="2" hiddenButton="1"/>
  </autoFilter>
  <tableColumns count="3">
    <tableColumn id="1" name="Long-term liabilities:" dataDxfId="9" totalsRowLabel="Total long-term liabilities"/>
    <tableColumn id="2" name="Previous Year" dataDxfId="10" totalsRowFunction="sum"/>
    <tableColumn id="3" name="Current Year" dataDxfId="11" totalsRowFunction="sum"/>
  </tableColumns>
  <tableStyleInfo name="Blue Table Style" showFirstColumn="0" showLastColumn="0" showRowStripes="1" showColumnStripes="0"/>
</table>
</file>

<file path=xl/tables/table5.xml><?xml version="1.0" encoding="utf-8"?>
<table xmlns="http://schemas.openxmlformats.org/spreadsheetml/2006/main" id="6" name="OwnersEquity" displayName="OwnersEquity" ref="B41:D44" totalsRowCount="1">
  <autoFilter xmlns:etc="http://www.wps.cn/officeDocument/2017/etCustomData" ref="B41:D43" etc:filterBottomFollowUsedRange="0">
    <filterColumn colId="0" hiddenButton="1"/>
    <filterColumn colId="1" hiddenButton="1"/>
    <filterColumn colId="2" hiddenButton="1"/>
  </autoFilter>
  <tableColumns count="3">
    <tableColumn id="1" name="Owner's equity:" dataDxfId="12" totalsRowLabel="Total owner's equity"/>
    <tableColumn id="2" name="Previous Year" dataDxfId="13" totalsRowFunction="sum"/>
    <tableColumn id="3" name="Current Year" dataDxfId="14" totalsRowFunction="sum"/>
  </tableColumns>
  <tableStyleInfo name="Blue Table Style" showFirstColumn="0" showLastColumn="0" showRowStripes="1" showColumnStripes="0"/>
</table>
</file>

<file path=xl/tables/table6.xml><?xml version="1.0" encoding="utf-8"?>
<table xmlns="http://schemas.openxmlformats.org/spreadsheetml/2006/main" id="2" name="CurrentAssets" displayName="CurrentAssets" ref="B5:D12" totalsRowCount="1">
  <autoFilter xmlns:etc="http://www.wps.cn/officeDocument/2017/etCustomData" ref="B5:D11" etc:filterBottomFollowUsedRange="0">
    <filterColumn colId="0" hiddenButton="1"/>
    <filterColumn colId="1" hiddenButton="1"/>
    <filterColumn colId="2" hiddenButton="1"/>
  </autoFilter>
  <tableColumns count="3">
    <tableColumn id="1" name="Current assets:" dataDxfId="15" totalsRowLabel="Total current assets"/>
    <tableColumn id="2" name="Previous Year" dataDxfId="16" totalsRowFunction="sum"/>
    <tableColumn id="3" name="Current Year" dataDxfId="17" totalsRowFunction="sum"/>
  </tableColumns>
  <tableStyleInfo name="Table Style 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Resum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309A8"/>
      </a:accent1>
      <a:accent2>
        <a:srgbClr val="875BBB"/>
      </a:accent2>
      <a:accent3>
        <a:srgbClr val="EB433D"/>
      </a:accent3>
      <a:accent4>
        <a:srgbClr val="B7E5ED"/>
      </a:accent4>
      <a:accent5>
        <a:srgbClr val="F6F3EA"/>
      </a:accent5>
      <a:accent6>
        <a:srgbClr val="3C3388"/>
      </a:accent6>
      <a:hlink>
        <a:srgbClr val="0563C1"/>
      </a:hlink>
      <a:folHlink>
        <a:srgbClr val="954F72"/>
      </a:folHlink>
    </a:clrScheme>
    <a:fontScheme name="Custom 26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499984740745262"/>
  </sheetPr>
  <dimension ref="A1:C9"/>
  <sheetViews>
    <sheetView showGridLines="0" tabSelected="1" workbookViewId="0">
      <selection activeCell="R8" sqref="R8"/>
    </sheetView>
  </sheetViews>
  <sheetFormatPr defaultColWidth="8.9" defaultRowHeight="13.5" outlineLevelCol="2"/>
  <cols>
    <col min="1" max="1" width="2.7" style="10" customWidth="1"/>
    <col min="2" max="2" width="78.1" style="10" customWidth="1"/>
    <col min="3" max="3" width="2.7" style="10" customWidth="1"/>
    <col min="4" max="16384" width="8.9" style="10"/>
  </cols>
  <sheetData>
    <row r="1" ht="49.95" customHeight="1" spans="1:3">
      <c r="A1" s="15"/>
      <c r="B1" s="69" t="s">
        <v>0</v>
      </c>
      <c r="C1" s="15"/>
    </row>
    <row r="2" ht="30" customHeight="1" spans="1:3">
      <c r="A2" s="15"/>
      <c r="B2" s="70" t="s">
        <v>1</v>
      </c>
      <c r="C2" s="15"/>
    </row>
    <row r="3" ht="30" customHeight="1" spans="1:3">
      <c r="A3" s="15"/>
      <c r="B3" s="70" t="s">
        <v>2</v>
      </c>
      <c r="C3" s="15"/>
    </row>
    <row r="4" ht="30" customHeight="1" spans="1:3">
      <c r="A4" s="15"/>
      <c r="B4" s="70" t="s">
        <v>3</v>
      </c>
      <c r="C4" s="15"/>
    </row>
    <row r="5" ht="30" customHeight="1" spans="1:3">
      <c r="A5" s="15"/>
      <c r="B5" s="70" t="s">
        <v>4</v>
      </c>
      <c r="C5" s="15"/>
    </row>
    <row r="6" ht="30" customHeight="1" spans="1:3">
      <c r="A6" s="15"/>
      <c r="B6" s="71" t="s">
        <v>5</v>
      </c>
      <c r="C6" s="15"/>
    </row>
    <row r="7" ht="30.6" customHeight="1" spans="1:3">
      <c r="A7" s="15"/>
      <c r="B7" s="72" t="s">
        <v>6</v>
      </c>
      <c r="C7" s="15"/>
    </row>
    <row r="8" ht="31.5" spans="1:3">
      <c r="A8" s="15"/>
      <c r="B8" s="72" t="s">
        <v>7</v>
      </c>
      <c r="C8" s="15"/>
    </row>
    <row r="9" ht="19.95" customHeight="1" spans="1:3">
      <c r="A9" s="15"/>
      <c r="B9" s="15"/>
      <c r="C9" s="15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6"/>
    <pageSetUpPr fitToPage="1"/>
  </sheetPr>
  <dimension ref="A1:E48"/>
  <sheetViews>
    <sheetView showGridLines="0" zoomScale="85" zoomScaleNormal="85" topLeftCell="A24" workbookViewId="0">
      <selection activeCell="K14" sqref="K14"/>
    </sheetView>
  </sheetViews>
  <sheetFormatPr defaultColWidth="8.9" defaultRowHeight="13.5" outlineLevelCol="4"/>
  <cols>
    <col min="1" max="1" width="2.7" style="9" customWidth="1"/>
    <col min="2" max="2" width="45.9" style="10" customWidth="1"/>
    <col min="3" max="3" width="23.4" style="11" customWidth="1"/>
    <col min="4" max="4" width="23.4" style="10" customWidth="1"/>
    <col min="5" max="5" width="2.7" style="10" customWidth="1"/>
    <col min="6" max="16384" width="8.9" style="10"/>
  </cols>
  <sheetData>
    <row r="1" ht="18" customHeight="1" spans="1:5">
      <c r="A1" s="12"/>
      <c r="B1" s="13" t="s">
        <v>8</v>
      </c>
      <c r="C1" s="13"/>
      <c r="D1" s="14" t="s">
        <v>9</v>
      </c>
      <c r="E1" s="15"/>
    </row>
    <row r="2" ht="30" customHeight="1" spans="1:5">
      <c r="A2" s="12"/>
      <c r="B2" s="13"/>
      <c r="C2" s="13"/>
      <c r="D2" s="14"/>
      <c r="E2" s="15"/>
    </row>
    <row r="3" ht="10.05" customHeight="1" spans="1:5">
      <c r="A3" s="16"/>
      <c r="B3" s="16"/>
      <c r="C3" s="16"/>
      <c r="D3" s="16"/>
      <c r="E3" s="16"/>
    </row>
    <row r="4" s="1" customFormat="1" ht="49.95" customHeight="1" spans="1:5">
      <c r="A4" s="17"/>
      <c r="B4" s="18" t="s">
        <v>10</v>
      </c>
      <c r="C4" s="18"/>
      <c r="D4" s="18"/>
      <c r="E4" s="19"/>
    </row>
    <row r="5" s="2" customFormat="1" ht="30" customHeight="1" spans="1:5">
      <c r="A5" s="20"/>
      <c r="B5" s="21" t="s">
        <v>11</v>
      </c>
      <c r="C5" s="22" t="s">
        <v>12</v>
      </c>
      <c r="D5" s="22" t="s">
        <v>13</v>
      </c>
      <c r="E5" s="23"/>
    </row>
    <row r="6" ht="19.95" customHeight="1" spans="1:5">
      <c r="A6" s="12"/>
      <c r="B6" s="24" t="s">
        <v>14</v>
      </c>
      <c r="C6" s="25">
        <v>50000</v>
      </c>
      <c r="D6" s="25">
        <v>64000</v>
      </c>
      <c r="E6" s="15"/>
    </row>
    <row r="7" ht="19.95" customHeight="1" spans="1:5">
      <c r="A7" s="12"/>
      <c r="B7" s="24" t="s">
        <v>15</v>
      </c>
      <c r="C7" s="25">
        <v>23456.21</v>
      </c>
      <c r="D7" s="25">
        <v>25789</v>
      </c>
      <c r="E7" s="15"/>
    </row>
    <row r="8" ht="19.95" customHeight="1" spans="1:5">
      <c r="A8" s="12"/>
      <c r="B8" s="24" t="s">
        <v>16</v>
      </c>
      <c r="C8" s="25">
        <v>32124</v>
      </c>
      <c r="D8" s="25">
        <v>12235</v>
      </c>
      <c r="E8" s="15"/>
    </row>
    <row r="9" ht="19.95" customHeight="1" spans="1:5">
      <c r="A9" s="12"/>
      <c r="B9" s="24" t="s">
        <v>17</v>
      </c>
      <c r="C9" s="25">
        <v>112230</v>
      </c>
      <c r="D9" s="25">
        <v>222615</v>
      </c>
      <c r="E9" s="15"/>
    </row>
    <row r="10" ht="19.95" customHeight="1" spans="1:5">
      <c r="A10" s="12"/>
      <c r="B10" s="24" t="s">
        <v>18</v>
      </c>
      <c r="C10" s="25">
        <v>12321</v>
      </c>
      <c r="D10" s="25">
        <v>53155.21</v>
      </c>
      <c r="E10" s="15"/>
    </row>
    <row r="11" ht="19.95" customHeight="1" spans="1:5">
      <c r="A11" s="12"/>
      <c r="B11" s="24" t="s">
        <v>19</v>
      </c>
      <c r="C11" s="25">
        <v>656.23</v>
      </c>
      <c r="D11" s="25">
        <v>788.32</v>
      </c>
      <c r="E11" s="15"/>
    </row>
    <row r="12" s="3" customFormat="1" ht="30" customHeight="1" spans="1:5">
      <c r="A12" s="26"/>
      <c r="B12" s="27" t="s">
        <v>20</v>
      </c>
      <c r="C12" s="28">
        <f>SUBTOTAL(109,CurrentAssets[Previous Year])</f>
        <v>230787.44</v>
      </c>
      <c r="D12" s="28">
        <f>SUBTOTAL(109,CurrentAssets[Current Year])</f>
        <v>378582.53</v>
      </c>
      <c r="E12" s="29"/>
    </row>
    <row r="13" ht="16.05" customHeight="1" spans="1:5">
      <c r="A13" s="12"/>
      <c r="B13" s="30"/>
      <c r="C13" s="30"/>
      <c r="D13" s="30"/>
      <c r="E13" s="15"/>
    </row>
    <row r="14" s="4" customFormat="1" ht="30" customHeight="1" spans="1:5">
      <c r="A14" s="31"/>
      <c r="B14" s="27" t="s">
        <v>21</v>
      </c>
      <c r="C14" s="32" t="s">
        <v>12</v>
      </c>
      <c r="D14" s="32" t="s">
        <v>13</v>
      </c>
      <c r="E14" s="33"/>
    </row>
    <row r="15" ht="19.95" customHeight="1" spans="1:5">
      <c r="A15" s="12"/>
      <c r="B15" s="24" t="s">
        <v>22</v>
      </c>
      <c r="C15" s="25">
        <v>11615235</v>
      </c>
      <c r="D15" s="25">
        <v>15645215.33</v>
      </c>
      <c r="E15" s="15"/>
    </row>
    <row r="16" ht="19.95" customHeight="1" spans="1:5">
      <c r="A16" s="12"/>
      <c r="B16" s="24" t="s">
        <v>23</v>
      </c>
      <c r="C16" s="25">
        <v>2156215.01</v>
      </c>
      <c r="D16" s="25">
        <v>899265</v>
      </c>
      <c r="E16" s="15"/>
    </row>
    <row r="17" ht="19.95" customHeight="1" spans="1:5">
      <c r="A17" s="12"/>
      <c r="B17" s="24" t="s">
        <v>24</v>
      </c>
      <c r="C17" s="25">
        <v>3256985.22</v>
      </c>
      <c r="D17" s="25">
        <v>5512541</v>
      </c>
      <c r="E17" s="15"/>
    </row>
    <row r="18" ht="19.95" customHeight="1" spans="1:5">
      <c r="A18" s="12"/>
      <c r="B18" s="24" t="s">
        <v>25</v>
      </c>
      <c r="C18" s="25">
        <v>544231</v>
      </c>
      <c r="D18" s="25">
        <v>625325</v>
      </c>
      <c r="E18" s="15"/>
    </row>
    <row r="19" s="3" customFormat="1" ht="30" customHeight="1" spans="1:5">
      <c r="A19" s="26"/>
      <c r="B19" s="27" t="s">
        <v>26</v>
      </c>
      <c r="C19" s="34">
        <f>SUBTOTAL(109,FixedAssets[Previous Year])</f>
        <v>17572666.23</v>
      </c>
      <c r="D19" s="35">
        <f>SUBTOTAL(109,FixedAssets[Current Year])</f>
        <v>22682346.33</v>
      </c>
      <c r="E19" s="29"/>
    </row>
    <row r="20" ht="16.05" customHeight="1" spans="1:5">
      <c r="A20" s="12"/>
      <c r="B20" s="15"/>
      <c r="C20" s="36"/>
      <c r="D20" s="15"/>
      <c r="E20" s="15"/>
    </row>
    <row r="21" s="5" customFormat="1" ht="30" customHeight="1" spans="1:5">
      <c r="A21" s="37"/>
      <c r="B21" s="21" t="s">
        <v>27</v>
      </c>
      <c r="C21" s="22" t="s">
        <v>12</v>
      </c>
      <c r="D21" s="22" t="s">
        <v>13</v>
      </c>
      <c r="E21" s="38"/>
    </row>
    <row r="22" ht="19.95" customHeight="1" spans="1:5">
      <c r="A22" s="12"/>
      <c r="B22" s="24" t="s">
        <v>28</v>
      </c>
      <c r="C22" s="25">
        <v>500000</v>
      </c>
      <c r="D22" s="25">
        <v>750000</v>
      </c>
      <c r="E22" s="15"/>
    </row>
    <row r="23" ht="30" customHeight="1" spans="1:5">
      <c r="A23" s="12"/>
      <c r="B23" s="27" t="s">
        <v>29</v>
      </c>
      <c r="C23" s="39">
        <f>SUBTOTAL(109,OtherAssets[Previous Year])</f>
        <v>500000</v>
      </c>
      <c r="D23" s="40">
        <f>SUBTOTAL(109,OtherAssets[Current Year])</f>
        <v>750000</v>
      </c>
      <c r="E23" s="15"/>
    </row>
    <row r="24" s="6" customFormat="1" ht="40.05" customHeight="1" spans="1:5">
      <c r="A24" s="41"/>
      <c r="B24" s="42" t="s">
        <v>30</v>
      </c>
      <c r="C24" s="43">
        <f>OtherAssets[[#Totals],[Previous Year]]+FixedAssets[[#Totals],[Previous Year]]+CurrentAssets[[#Totals],[Previous Year]]</f>
        <v>18303453.67</v>
      </c>
      <c r="D24" s="44">
        <f>OtherAssets[[#Totals],[Current Year]]+FixedAssets[[#Totals],[Current Year]]+CurrentAssets[[#Totals],[Current Year]]</f>
        <v>23810928.86</v>
      </c>
      <c r="E24" s="45"/>
    </row>
    <row r="25" s="7" customFormat="1" ht="19.95" customHeight="1" spans="1:5">
      <c r="A25" s="46"/>
      <c r="B25" s="47"/>
      <c r="C25" s="48"/>
      <c r="D25" s="49"/>
      <c r="E25" s="50"/>
    </row>
    <row r="26" ht="10.05" customHeight="1" spans="1:5">
      <c r="A26" s="16"/>
      <c r="B26" s="16"/>
      <c r="C26" s="16"/>
      <c r="D26" s="16"/>
      <c r="E26" s="16"/>
    </row>
    <row r="27" s="1" customFormat="1" ht="49.95" customHeight="1" spans="1:5">
      <c r="A27" s="17"/>
      <c r="B27" s="51" t="s">
        <v>31</v>
      </c>
      <c r="C27" s="51"/>
      <c r="D27" s="51"/>
      <c r="E27" s="19"/>
    </row>
    <row r="28" s="4" customFormat="1" ht="30" customHeight="1" spans="1:5">
      <c r="A28" s="31"/>
      <c r="B28" s="52" t="s">
        <v>32</v>
      </c>
      <c r="C28" s="53" t="s">
        <v>12</v>
      </c>
      <c r="D28" s="53" t="s">
        <v>13</v>
      </c>
      <c r="E28" s="33"/>
    </row>
    <row r="29" ht="19.95" customHeight="1" spans="1:5">
      <c r="A29" s="12"/>
      <c r="B29" s="54" t="s">
        <v>33</v>
      </c>
      <c r="C29" s="55">
        <v>2564218</v>
      </c>
      <c r="D29" s="55">
        <v>3456154</v>
      </c>
      <c r="E29" s="15"/>
    </row>
    <row r="30" ht="19.95" customHeight="1" spans="1:5">
      <c r="A30" s="12"/>
      <c r="B30" s="54" t="s">
        <v>34</v>
      </c>
      <c r="C30" s="55">
        <v>989521.78</v>
      </c>
      <c r="D30" s="55">
        <v>1234520</v>
      </c>
      <c r="E30" s="15"/>
    </row>
    <row r="31" ht="19.95" customHeight="1" spans="1:5">
      <c r="A31" s="12"/>
      <c r="B31" s="54" t="s">
        <v>35</v>
      </c>
      <c r="C31" s="55">
        <v>501256</v>
      </c>
      <c r="D31" s="55">
        <v>701256</v>
      </c>
      <c r="E31" s="15"/>
    </row>
    <row r="32" ht="19.95" customHeight="1" spans="1:5">
      <c r="A32" s="12"/>
      <c r="B32" s="54" t="s">
        <v>36</v>
      </c>
      <c r="C32" s="55">
        <v>79856</v>
      </c>
      <c r="D32" s="55">
        <v>61654</v>
      </c>
      <c r="E32" s="15"/>
    </row>
    <row r="33" ht="19.95" customHeight="1" spans="1:5">
      <c r="A33" s="12"/>
      <c r="B33" s="54" t="s">
        <v>37</v>
      </c>
      <c r="C33" s="55">
        <v>747256.21</v>
      </c>
      <c r="D33" s="55">
        <v>304198.55</v>
      </c>
      <c r="E33" s="15"/>
    </row>
    <row r="34" ht="19.95" customHeight="1" spans="1:5">
      <c r="A34" s="12"/>
      <c r="B34" s="54" t="s">
        <v>19</v>
      </c>
      <c r="C34" s="55">
        <v>500000</v>
      </c>
      <c r="D34" s="55">
        <v>500000</v>
      </c>
      <c r="E34" s="15"/>
    </row>
    <row r="35" ht="30" customHeight="1" spans="1:5">
      <c r="A35" s="12"/>
      <c r="B35" s="56" t="s">
        <v>38</v>
      </c>
      <c r="C35" s="40">
        <f>SUBTOTAL(109,CurrentLiabilities[Previous Year])</f>
        <v>5382107.99</v>
      </c>
      <c r="D35" s="40">
        <f>SUBTOTAL(109,CurrentLiabilities[Current Year])</f>
        <v>6257782.55</v>
      </c>
      <c r="E35" s="15"/>
    </row>
    <row r="36" ht="16.05" customHeight="1" spans="1:5">
      <c r="A36" s="12"/>
      <c r="B36" s="57"/>
      <c r="C36" s="57"/>
      <c r="D36" s="57"/>
      <c r="E36" s="15"/>
    </row>
    <row r="37" s="4" customFormat="1" ht="30" customHeight="1" spans="1:5">
      <c r="A37" s="31"/>
      <c r="B37" s="52" t="s">
        <v>39</v>
      </c>
      <c r="C37" s="53" t="s">
        <v>12</v>
      </c>
      <c r="D37" s="53" t="s">
        <v>13</v>
      </c>
      <c r="E37" s="33"/>
    </row>
    <row r="38" ht="19.95" customHeight="1" spans="1:5">
      <c r="A38" s="12"/>
      <c r="B38" s="54" t="s">
        <v>40</v>
      </c>
      <c r="C38" s="55">
        <v>120521</v>
      </c>
      <c r="D38" s="55">
        <v>149842</v>
      </c>
      <c r="E38" s="15"/>
    </row>
    <row r="39" ht="30" customHeight="1" spans="1:5">
      <c r="A39" s="12"/>
      <c r="B39" s="56" t="s">
        <v>41</v>
      </c>
      <c r="C39" s="39">
        <f>SUBTOTAL(109,LongTermLiabilities[Previous Year])</f>
        <v>120521</v>
      </c>
      <c r="D39" s="40">
        <f>SUBTOTAL(109,LongTermLiabilities[Current Year])</f>
        <v>149842</v>
      </c>
      <c r="E39" s="15"/>
    </row>
    <row r="40" ht="16.05" customHeight="1" spans="1:5">
      <c r="A40" s="12"/>
      <c r="B40" s="57"/>
      <c r="C40" s="57"/>
      <c r="D40" s="57"/>
      <c r="E40" s="15"/>
    </row>
    <row r="41" s="4" customFormat="1" ht="30" customHeight="1" spans="1:5">
      <c r="A41" s="31"/>
      <c r="B41" s="52" t="s">
        <v>42</v>
      </c>
      <c r="C41" s="53" t="s">
        <v>12</v>
      </c>
      <c r="D41" s="53" t="s">
        <v>13</v>
      </c>
      <c r="E41" s="33"/>
    </row>
    <row r="42" ht="19.95" customHeight="1" spans="1:5">
      <c r="A42" s="12"/>
      <c r="B42" s="54" t="s">
        <v>43</v>
      </c>
      <c r="C42" s="55">
        <v>8365214</v>
      </c>
      <c r="D42" s="55">
        <v>12102365</v>
      </c>
      <c r="E42" s="15"/>
    </row>
    <row r="43" ht="19.95" customHeight="1" spans="1:5">
      <c r="A43" s="12"/>
      <c r="B43" s="54" t="s">
        <v>44</v>
      </c>
      <c r="C43" s="55">
        <v>332000</v>
      </c>
      <c r="D43" s="55">
        <v>500214</v>
      </c>
      <c r="E43" s="15"/>
    </row>
    <row r="44" ht="30" customHeight="1" spans="1:5">
      <c r="A44" s="12"/>
      <c r="B44" s="56" t="s">
        <v>45</v>
      </c>
      <c r="C44" s="39">
        <f>SUBTOTAL(109,OwnersEquity[Previous Year])</f>
        <v>8697214</v>
      </c>
      <c r="D44" s="40">
        <f>SUBTOTAL(109,OwnersEquity[Current Year])</f>
        <v>12602579</v>
      </c>
      <c r="E44" s="15"/>
    </row>
    <row r="45" s="8" customFormat="1" ht="40.05" customHeight="1" spans="1:5">
      <c r="A45" s="58"/>
      <c r="B45" s="59" t="s">
        <v>46</v>
      </c>
      <c r="C45" s="60">
        <f>OwnersEquity[[#Totals],[Previous Year]]+LongTermLiabilities[[#Totals],[Previous Year]]+CurrentLiabilities[[#Totals],[Previous Year]]</f>
        <v>14199842.99</v>
      </c>
      <c r="D45" s="61">
        <f>OwnersEquity[[#Totals],[Current Year]]+LongTermLiabilities[[#Totals],[Current Year]]+CurrentLiabilities[[#Totals],[Current Year]]</f>
        <v>19010203.55</v>
      </c>
      <c r="E45" s="62"/>
    </row>
    <row r="46" ht="19.95" customHeight="1" spans="1:5">
      <c r="A46" s="12"/>
      <c r="B46" s="15"/>
      <c r="C46" s="63"/>
      <c r="D46" s="64"/>
      <c r="E46" s="15"/>
    </row>
    <row r="47" s="1" customFormat="1" ht="30" customHeight="1" spans="1:5">
      <c r="A47" s="17"/>
      <c r="B47" s="65" t="s">
        <v>47</v>
      </c>
      <c r="C47" s="66">
        <f>SUM(C24-C45)</f>
        <v>4103610.68</v>
      </c>
      <c r="D47" s="67">
        <f>SUM(D24-D45)</f>
        <v>4800725.31</v>
      </c>
      <c r="E47" s="19"/>
    </row>
    <row r="48" ht="13.95" customHeight="1" spans="1:5">
      <c r="A48" s="12"/>
      <c r="B48" s="15"/>
      <c r="C48" s="68"/>
      <c r="D48" s="15"/>
      <c r="E48" s="15"/>
    </row>
  </sheetData>
  <mergeCells count="5">
    <mergeCell ref="A26:E26"/>
    <mergeCell ref="B27:D27"/>
    <mergeCell ref="B1:B2"/>
    <mergeCell ref="C1:C2"/>
    <mergeCell ref="D1:D2"/>
  </mergeCells>
  <conditionalFormatting sqref="C47:D47">
    <cfRule type="cellIs" dxfId="18" priority="1" operator="lessThan">
      <formula>0</formula>
    </cfRule>
  </conditionalFormatting>
  <dataValidations count="13">
    <dataValidation allowBlank="1" showInputMessage="1" showErrorMessage="1" prompt="Create a Balance Sheet in this worksheet" sqref="A1"/>
    <dataValidation allowBlank="1" showInputMessage="1" showErrorMessage="1" prompt="Assets label is in this cell" sqref="B4"/>
    <dataValidation allowBlank="1" showInputMessage="1" showErrorMessage="1" prompt="Enter details in Current Assets table starting in this cell" sqref="B5"/>
    <dataValidation allowBlank="1" showInputMessage="1" showErrorMessage="1" prompt="Enter details in Fixed Assets table starting in this cell" sqref="B14"/>
    <dataValidation allowBlank="1" showInputMessage="1" showErrorMessage="1" prompt="Enter details in Other Assets table starting in this cell" sqref="B21"/>
    <dataValidation allowBlank="1" showInputMessage="1" showErrorMessage="1" prompt="Total Assets for Previous Year are auto calculated in cell C24 and Total Assets for Current Year in cell D24" sqref="B24"/>
    <dataValidation allowBlank="1" showInputMessage="1" showErrorMessage="1" prompt="Liabilities and owner's equity label is in this cell" sqref="B27:D27"/>
    <dataValidation allowBlank="1" showInputMessage="1" showErrorMessage="1" prompt="Enter details in Current Liabilities table starting in this cell" sqref="B28"/>
    <dataValidation allowBlank="1" showInputMessage="1" showErrorMessage="1" prompt="Enter details in Long-term Liabilities table starting in this cell" sqref="B37"/>
    <dataValidation allowBlank="1" showInputMessage="1" showErrorMessage="1" prompt="Enter details in Owner’s Equity table starting in this cell" sqref="B41"/>
    <dataValidation allowBlank="1" showInputMessage="1" showErrorMessage="1" prompt="Total liabilities and owner's equity for previous year are auto calculated in cell C45 and for the current year in cell D45" sqref="B45"/>
    <dataValidation allowBlank="1" showInputMessage="1" showErrorMessage="1" prompt="Previous Year Balance is auto calculated in cell C47 and Current Year Balance in cell D47" sqref="B47"/>
    <dataValidation allowBlank="1" showInputMessage="1" showErrorMessage="1" prompt="Enter Company Name in this cell" sqref="B1:B2"/>
  </dataValidations>
  <printOptions horizontalCentered="1" verticalCentered="1"/>
  <pageMargins left="0.5" right="0.5" top="0.5" bottom="0.5" header="0.5" footer="0.5"/>
  <pageSetup paperSize="1" scale="62" orientation="portrait"/>
  <headerFooter alignWithMargins="0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Chart2">
    <tabColor theme="7" tint="-0.249977111117893"/>
  </sheetPr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1" firstPageNumber="26214" orientation="landscape" useFirstPageNumber="1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4BA4F2D1-27D4-4D81-AE4D-B207185E46BA}">
  <ds:schemaRefs/>
</ds:datastoreItem>
</file>

<file path=customXml/itemProps2.xml><?xml version="1.0" encoding="utf-8"?>
<ds:datastoreItem xmlns:ds="http://schemas.openxmlformats.org/officeDocument/2006/customXml" ds:itemID="{C56F85E7-C3F5-4886-BBC4-C70887D35403}">
  <ds:schemaRefs/>
</ds:datastoreItem>
</file>

<file path=customXml/itemProps3.xml><?xml version="1.0" encoding="utf-8"?>
<ds:datastoreItem xmlns:ds="http://schemas.openxmlformats.org/officeDocument/2006/customXml" ds:itemID="{0D4539DC-7530-49C8-BA19-1D80AA858C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TM16410219</Template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Start</vt:lpstr>
      <vt:lpstr>Balance sheet</vt:lpstr>
      <vt:lpstr>Year-over-year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2023-05-27T06:50:00Z</dcterms:created>
  <dcterms:modified xsi:type="dcterms:W3CDTF">2025-09-26T01:33:44Z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5C0E09A031944E37A46777DA5FE485ED_12</vt:lpwstr>
  </property>
  <property fmtid="{D5CDD505-2E9C-101B-9397-08002B2CF9AE}" pid="4" name="KSOProductBuildVer">
    <vt:lpwstr>2052-12.1.0.22529</vt:lpwstr>
  </property>
</Properties>
</file>