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C:\Users\ricar\Documents\websites\excelnaweb.github.io\downloads\"/>
    </mc:Choice>
  </mc:AlternateContent>
  <bookViews>
    <workbookView xWindow="0" yWindow="0" windowWidth="16380" windowHeight="8190" tabRatio="596" firstSheet="1" activeTab="1"/>
  </bookViews>
  <sheets>
    <sheet name="Excedente" sheetId="2" state="hidden" r:id="rId1"/>
    <sheet name="PROCV DUAS CONDICOES" sheetId="3" r:id="rId2"/>
  </sheets>
  <definedNames>
    <definedName name="AGUIA_SUL">'PROCV DUAS CONDICOES'!$A$2:$E$11</definedName>
    <definedName name="CAPITAIS">#REF!</definedName>
    <definedName name="CIDADE">#REF!</definedName>
    <definedName name="ESTADOS">#REF!</definedName>
    <definedName name="GENERALIDADES">#REF!</definedName>
    <definedName name="ICMS">#REF!</definedName>
  </definedNames>
  <calcPr calcId="162913"/>
</workbook>
</file>

<file path=xl/calcChain.xml><?xml version="1.0" encoding="utf-8"?>
<calcChain xmlns="http://schemas.openxmlformats.org/spreadsheetml/2006/main">
  <c r="B16" i="3" l="1" a="1"/>
  <c r="B16" i="3" s="1"/>
  <c r="C6" i="2"/>
  <c r="I15" i="2"/>
  <c r="D21" i="2"/>
  <c r="B10" i="2"/>
  <c r="C10" i="2"/>
  <c r="B11" i="2"/>
  <c r="C11" i="2" s="1"/>
  <c r="B12" i="2"/>
  <c r="C12" i="2" s="1"/>
  <c r="I9" i="2"/>
  <c r="I10" i="2"/>
  <c r="I11" i="2"/>
  <c r="I12" i="2"/>
  <c r="I13" i="2"/>
  <c r="I8" i="2"/>
  <c r="D22" i="2"/>
  <c r="B15" i="2" s="1"/>
  <c r="C15" i="2" s="1"/>
  <c r="B9" i="2" l="1"/>
  <c r="C9" i="2" s="1"/>
  <c r="I14" i="2"/>
  <c r="B13" i="2"/>
  <c r="B14" i="2" s="1"/>
  <c r="B16" i="2" s="1"/>
  <c r="H22" i="2" l="1"/>
  <c r="H21" i="2"/>
  <c r="C16" i="2"/>
  <c r="C13" i="2"/>
  <c r="C14" i="2" s="1"/>
</calcChain>
</file>

<file path=xl/comments1.xml><?xml version="1.0" encoding="utf-8"?>
<comments xmlns="http://schemas.openxmlformats.org/spreadsheetml/2006/main">
  <authors>
    <author/>
  </authors>
  <commentList>
    <comment ref="B2" authorId="0" shapeId="0">
      <text>
        <r>
          <rPr>
            <sz val="10"/>
            <rFont val="Arial"/>
            <family val="2"/>
          </rPr>
          <t>Insira o Peso  Mínimo combinado.</t>
        </r>
      </text>
    </comment>
    <comment ref="D2" authorId="0" shapeId="0">
      <text>
        <r>
          <rPr>
            <sz val="10"/>
            <rFont val="Arial"/>
            <family val="2"/>
          </rPr>
          <t xml:space="preserve">Preencha o cálculo de centavos por quilo.
Exemplo: R$ 170,00 a tonelada, preencher 0,17
</t>
        </r>
      </text>
    </comment>
    <comment ref="E2" authorId="0" shapeId="0">
      <text>
        <r>
          <rPr>
            <sz val="10"/>
            <rFont val="Arial"/>
            <family val="2"/>
          </rPr>
          <t>Gris: lançar percentual sobre nota fiscal exemplo: 0,30% snf</t>
        </r>
      </text>
    </comment>
    <comment ref="H2" authorId="0" shapeId="0">
      <text>
        <r>
          <rPr>
            <sz val="10"/>
            <rFont val="Arial"/>
            <family val="2"/>
          </rPr>
          <t>Preencha o valor de pedágio: Fração de 100 kilos</t>
        </r>
      </text>
    </comment>
    <comment ref="I2" authorId="0" shapeId="0">
      <text>
        <r>
          <rPr>
            <sz val="10"/>
            <rFont val="Arial"/>
            <family val="2"/>
          </rPr>
          <t>Lançar o Icms Vigente no seu estado.</t>
        </r>
      </text>
    </comment>
    <comment ref="A4" authorId="0" shapeId="0">
      <text>
        <r>
          <rPr>
            <sz val="10"/>
            <rFont val="Arial"/>
            <family val="2"/>
          </rPr>
          <t>Informar o valor</t>
        </r>
      </text>
    </comment>
    <comment ref="A6" authorId="0" shapeId="0">
      <text>
        <r>
          <rPr>
            <sz val="10"/>
            <rFont val="Arial"/>
            <family val="2"/>
          </rPr>
          <t>Informar o peso</t>
        </r>
      </text>
    </comment>
  </commentList>
</comments>
</file>

<file path=xl/sharedStrings.xml><?xml version="1.0" encoding="utf-8"?>
<sst xmlns="http://schemas.openxmlformats.org/spreadsheetml/2006/main" count="71" uniqueCount="48">
  <si>
    <t>Valor Nota Fiscal</t>
  </si>
  <si>
    <t>Gris</t>
  </si>
  <si>
    <t>Sce/Cad</t>
  </si>
  <si>
    <t>Despacho</t>
  </si>
  <si>
    <t>Pedágio Fração</t>
  </si>
  <si>
    <t>Icms Vigente</t>
  </si>
  <si>
    <t>Peso Mercadoria</t>
  </si>
  <si>
    <t>Totais:</t>
  </si>
  <si>
    <t>Mercadoria volumosa Lançar Medidas para Cubagem</t>
  </si>
  <si>
    <t>Frete Peso</t>
  </si>
  <si>
    <t>Vols</t>
  </si>
  <si>
    <t>Alt</t>
  </si>
  <si>
    <t xml:space="preserve">Larg </t>
  </si>
  <si>
    <t>Comp</t>
  </si>
  <si>
    <t>M3</t>
  </si>
  <si>
    <t>Frete Valor</t>
  </si>
  <si>
    <t>Taxas</t>
  </si>
  <si>
    <t>Base de Cálculo Icms</t>
  </si>
  <si>
    <t>Icms</t>
  </si>
  <si>
    <t>Pedágio</t>
  </si>
  <si>
    <t>Cub.Razão</t>
  </si>
  <si>
    <t>Total Cúbico M3</t>
  </si>
  <si>
    <t>Total</t>
  </si>
  <si>
    <t>Peso Cúbico</t>
  </si>
  <si>
    <t>Peso min.</t>
  </si>
  <si>
    <t>Frete Mínimo</t>
  </si>
  <si>
    <t>F. Excedente</t>
  </si>
  <si>
    <t>Frete Excedente</t>
  </si>
  <si>
    <t xml:space="preserve">UF </t>
  </si>
  <si>
    <t>Região</t>
  </si>
  <si>
    <t>MT</t>
  </si>
  <si>
    <t>Capital</t>
  </si>
  <si>
    <t>Interior</t>
  </si>
  <si>
    <t>MS</t>
  </si>
  <si>
    <t>GO</t>
  </si>
  <si>
    <t>DF</t>
  </si>
  <si>
    <t>TO</t>
  </si>
  <si>
    <t>Cubagem</t>
  </si>
  <si>
    <t>Peso Cubico</t>
  </si>
  <si>
    <t>Fração de Pedágio</t>
  </si>
  <si>
    <t>Kilos Excedentes</t>
  </si>
  <si>
    <t>Frete por Kg</t>
  </si>
  <si>
    <t>Percentual sobre NF</t>
  </si>
  <si>
    <t>Liquido</t>
  </si>
  <si>
    <t>Com impostos</t>
  </si>
  <si>
    <t xml:space="preserve">               primeira condição</t>
  </si>
  <si>
    <t xml:space="preserve">              segunda condição</t>
  </si>
  <si>
    <t xml:space="preserve">         área de retorno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</si>
</sst>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7" formatCode="&quot;R$&quot;\ #,##0.00;\-&quot;R$&quot;\ #,##0.00"/>
    <numFmt numFmtId="164" formatCode="[$R$ -416]#,##0.00"/>
    <numFmt numFmtId="165" formatCode="0.000"/>
    <numFmt numFmtId="166" formatCode="&quot;R$ &quot;#,##0.00"/>
    <numFmt numFmtId="167" formatCode="#,##0.0000"/>
    <numFmt numFmtId="168" formatCode="0.0000"/>
  </numFmts>
  <fonts count="20" x14ac:knownFonts="1">
    <font>
      <sz val="10"/>
      <name val="Arial"/>
      <family val="2"/>
    </font>
    <font>
      <sz val="10"/>
      <name val="Arial"/>
    </font>
    <font>
      <b/>
      <i/>
      <sz val="22"/>
      <color indexed="10"/>
      <name val="Arial"/>
      <family val="2"/>
    </font>
    <font>
      <sz val="11"/>
      <color indexed="8"/>
      <name val="Arial"/>
      <family val="2"/>
    </font>
    <font>
      <sz val="16"/>
      <color indexed="8"/>
      <name val="Arial"/>
      <family val="2"/>
    </font>
    <font>
      <sz val="18"/>
      <color indexed="8"/>
      <name val="Arial"/>
      <family val="2"/>
    </font>
    <font>
      <sz val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8"/>
      <color indexed="8"/>
      <name val="Arial"/>
      <family val="2"/>
    </font>
    <font>
      <b/>
      <sz val="11"/>
      <color indexed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2"/>
      <color indexed="8"/>
      <name val="Arial"/>
      <family val="2"/>
    </font>
    <font>
      <b/>
      <sz val="8"/>
      <color indexed="8"/>
      <name val="Arial"/>
      <family val="2"/>
    </font>
    <font>
      <sz val="9"/>
      <color indexed="8"/>
      <name val="Arial"/>
      <family val="2"/>
    </font>
    <font>
      <sz val="9"/>
      <name val="Arial"/>
      <family val="2"/>
    </font>
    <font>
      <b/>
      <sz val="9"/>
      <color indexed="53"/>
      <name val="Arial"/>
      <family val="2"/>
    </font>
    <font>
      <b/>
      <sz val="9"/>
      <color indexed="62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indexed="10"/>
        <bgColor indexed="60"/>
      </patternFill>
    </fill>
    <fill>
      <patternFill patternType="solid">
        <fgColor indexed="50"/>
        <bgColor indexed="55"/>
      </patternFill>
    </fill>
    <fill>
      <patternFill patternType="solid">
        <fgColor indexed="51"/>
        <bgColor indexed="52"/>
      </patternFill>
    </fill>
    <fill>
      <patternFill patternType="solid">
        <fgColor indexed="22"/>
        <bgColor indexed="45"/>
      </patternFill>
    </fill>
    <fill>
      <patternFill patternType="solid">
        <fgColor indexed="13"/>
        <bgColor indexed="34"/>
      </patternFill>
    </fill>
    <fill>
      <patternFill patternType="solid">
        <fgColor indexed="44"/>
        <bgColor indexed="23"/>
      </patternFill>
    </fill>
    <fill>
      <patternFill patternType="solid">
        <fgColor indexed="44"/>
        <bgColor indexed="21"/>
      </patternFill>
    </fill>
    <fill>
      <patternFill patternType="solid">
        <fgColor indexed="45"/>
        <bgColor indexed="47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4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27"/>
      </patternFill>
    </fill>
    <fill>
      <patternFill patternType="solid">
        <fgColor theme="4" tint="0.39997558519241921"/>
        <bgColor indexed="64"/>
      </patternFill>
    </fill>
  </fills>
  <borders count="2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9" fontId="1" fillId="0" borderId="0" applyFill="0" applyBorder="0" applyAlignment="0" applyProtection="0"/>
  </cellStyleXfs>
  <cellXfs count="102">
    <xf numFmtId="0" fontId="0" fillId="0" borderId="0" xfId="0">
      <alignment vertical="center"/>
    </xf>
    <xf numFmtId="164" fontId="4" fillId="0" borderId="1" xfId="0" applyNumberFormat="1" applyFont="1" applyFill="1" applyBorder="1" applyAlignment="1" applyProtection="1">
      <protection locked="0"/>
    </xf>
    <xf numFmtId="0" fontId="0" fillId="0" borderId="2" xfId="0" applyNumberFormat="1" applyFont="1" applyFill="1" applyBorder="1" applyAlignment="1">
      <alignment wrapText="1"/>
    </xf>
    <xf numFmtId="0" fontId="0" fillId="0" borderId="0" xfId="0" applyBorder="1">
      <alignment vertical="center"/>
    </xf>
    <xf numFmtId="0" fontId="3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 applyProtection="1">
      <alignment horizontal="center"/>
      <protection locked="0"/>
    </xf>
    <xf numFmtId="0" fontId="3" fillId="0" borderId="1" xfId="0" applyNumberFormat="1" applyFont="1" applyFill="1" applyBorder="1" applyAlignment="1" applyProtection="1">
      <alignment horizontal="center"/>
      <protection hidden="1"/>
    </xf>
    <xf numFmtId="0" fontId="3" fillId="0" borderId="3" xfId="0" applyNumberFormat="1" applyFont="1" applyFill="1" applyBorder="1" applyAlignment="1" applyProtection="1">
      <alignment horizontal="center"/>
      <protection locked="0"/>
    </xf>
    <xf numFmtId="0" fontId="0" fillId="0" borderId="0" xfId="0" applyProtection="1">
      <alignment vertical="center"/>
      <protection hidden="1"/>
    </xf>
    <xf numFmtId="0" fontId="0" fillId="0" borderId="0" xfId="0" applyNumberFormat="1" applyFont="1" applyFill="1" applyBorder="1" applyAlignment="1">
      <alignment wrapText="1"/>
    </xf>
    <xf numFmtId="2" fontId="3" fillId="0" borderId="0" xfId="0" applyNumberFormat="1" applyFont="1" applyFill="1" applyBorder="1" applyAlignment="1" applyProtection="1">
      <protection hidden="1"/>
    </xf>
    <xf numFmtId="2" fontId="0" fillId="0" borderId="0" xfId="0" applyNumberFormat="1" applyFill="1">
      <alignment vertical="center"/>
    </xf>
    <xf numFmtId="0" fontId="3" fillId="0" borderId="4" xfId="0" applyNumberFormat="1" applyFont="1" applyFill="1" applyBorder="1" applyAlignment="1"/>
    <xf numFmtId="0" fontId="0" fillId="0" borderId="5" xfId="0" applyBorder="1">
      <alignment vertical="center"/>
    </xf>
    <xf numFmtId="4" fontId="0" fillId="0" borderId="0" xfId="0" applyNumberFormat="1" applyProtection="1">
      <alignment vertical="center"/>
      <protection hidden="1"/>
    </xf>
    <xf numFmtId="166" fontId="0" fillId="0" borderId="0" xfId="0" applyNumberFormat="1">
      <alignment vertical="center"/>
    </xf>
    <xf numFmtId="0" fontId="3" fillId="0" borderId="0" xfId="0" applyNumberFormat="1" applyFont="1" applyFill="1" applyBorder="1" applyAlignment="1"/>
    <xf numFmtId="10" fontId="0" fillId="0" borderId="0" xfId="0" applyNumberFormat="1">
      <alignment vertical="center"/>
    </xf>
    <xf numFmtId="0" fontId="7" fillId="0" borderId="0" xfId="0" applyFont="1">
      <alignment vertical="center"/>
    </xf>
    <xf numFmtId="168" fontId="0" fillId="0" borderId="0" xfId="0" applyNumberFormat="1">
      <alignment vertical="center"/>
    </xf>
    <xf numFmtId="10" fontId="1" fillId="0" borderId="0" xfId="2" applyNumberFormat="1" applyFill="1" applyBorder="1" applyAlignment="1">
      <alignment wrapText="1"/>
    </xf>
    <xf numFmtId="0" fontId="0" fillId="0" borderId="2" xfId="0" applyBorder="1">
      <alignment vertical="center"/>
    </xf>
    <xf numFmtId="0" fontId="0" fillId="0" borderId="6" xfId="0" applyBorder="1">
      <alignment vertical="center"/>
    </xf>
    <xf numFmtId="4" fontId="4" fillId="0" borderId="1" xfId="0" applyNumberFormat="1" applyFont="1" applyFill="1" applyBorder="1" applyAlignment="1" applyProtection="1">
      <alignment horizontal="center"/>
      <protection locked="0"/>
    </xf>
    <xf numFmtId="4" fontId="4" fillId="2" borderId="7" xfId="0" applyNumberFormat="1" applyFont="1" applyFill="1" applyBorder="1" applyAlignment="1" applyProtection="1">
      <alignment horizontal="center" vertical="center"/>
      <protection locked="0"/>
    </xf>
    <xf numFmtId="167" fontId="4" fillId="2" borderId="1" xfId="0" applyNumberFormat="1" applyFont="1" applyFill="1" applyBorder="1" applyAlignment="1" applyProtection="1">
      <alignment horizontal="center" vertical="center"/>
      <protection locked="0"/>
    </xf>
    <xf numFmtId="10" fontId="4" fillId="3" borderId="1" xfId="0" applyNumberFormat="1" applyFont="1" applyFill="1" applyBorder="1" applyAlignment="1" applyProtection="1">
      <alignment horizontal="center" vertical="center"/>
      <protection locked="0"/>
    </xf>
    <xf numFmtId="4" fontId="4" fillId="4" borderId="1" xfId="0" applyNumberFormat="1" applyFont="1" applyFill="1" applyBorder="1" applyAlignment="1" applyProtection="1">
      <alignment horizontal="center" vertical="center"/>
      <protection locked="0"/>
    </xf>
    <xf numFmtId="4" fontId="4" fillId="5" borderId="1" xfId="0" applyNumberFormat="1" applyFont="1" applyFill="1" applyBorder="1" applyAlignment="1" applyProtection="1">
      <alignment horizontal="center" vertical="center"/>
      <protection locked="0"/>
    </xf>
    <xf numFmtId="10" fontId="4" fillId="6" borderId="1" xfId="0" applyNumberFormat="1" applyFont="1" applyFill="1" applyBorder="1" applyAlignment="1" applyProtection="1">
      <alignment horizontal="center" vertical="center"/>
      <protection locked="0"/>
    </xf>
    <xf numFmtId="0" fontId="9" fillId="0" borderId="0" xfId="0" applyFont="1" applyBorder="1" applyAlignment="1">
      <alignment horizontal="right" vertical="center"/>
    </xf>
    <xf numFmtId="0" fontId="9" fillId="0" borderId="8" xfId="0" applyFont="1" applyBorder="1" applyAlignment="1">
      <alignment horizontal="right" vertical="center"/>
    </xf>
    <xf numFmtId="4" fontId="3" fillId="5" borderId="7" xfId="0" applyNumberFormat="1" applyFont="1" applyFill="1" applyBorder="1" applyAlignment="1" applyProtection="1">
      <alignment horizontal="center"/>
      <protection hidden="1"/>
    </xf>
    <xf numFmtId="10" fontId="1" fillId="5" borderId="7" xfId="2" applyNumberFormat="1" applyFill="1" applyBorder="1" applyAlignment="1" applyProtection="1">
      <alignment horizontal="center"/>
      <protection hidden="1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4" fontId="4" fillId="0" borderId="0" xfId="0" applyNumberFormat="1" applyFont="1" applyFill="1" applyBorder="1" applyAlignment="1" applyProtection="1">
      <alignment horizontal="center"/>
      <protection locked="0"/>
    </xf>
    <xf numFmtId="0" fontId="0" fillId="0" borderId="5" xfId="0" applyNumberFormat="1" applyFill="1" applyBorder="1" applyAlignment="1">
      <alignment wrapText="1"/>
    </xf>
    <xf numFmtId="4" fontId="4" fillId="0" borderId="11" xfId="0" applyNumberFormat="1" applyFont="1" applyFill="1" applyBorder="1" applyAlignment="1" applyProtection="1">
      <alignment horizontal="right"/>
      <protection locked="0"/>
    </xf>
    <xf numFmtId="2" fontId="4" fillId="7" borderId="1" xfId="0" applyNumberFormat="1" applyFont="1" applyFill="1" applyBorder="1" applyAlignment="1" applyProtection="1">
      <alignment horizontal="center" vertical="center"/>
      <protection locked="0"/>
    </xf>
    <xf numFmtId="0" fontId="5" fillId="8" borderId="12" xfId="0" applyNumberFormat="1" applyFont="1" applyFill="1" applyBorder="1" applyAlignment="1"/>
    <xf numFmtId="0" fontId="7" fillId="2" borderId="1" xfId="0" applyNumberFormat="1" applyFont="1" applyFill="1" applyBorder="1" applyAlignment="1">
      <alignment horizontal="left" vertical="center"/>
    </xf>
    <xf numFmtId="4" fontId="7" fillId="2" borderId="1" xfId="0" applyNumberFormat="1" applyFont="1" applyFill="1" applyBorder="1" applyAlignment="1" applyProtection="1">
      <alignment vertical="center"/>
      <protection hidden="1"/>
    </xf>
    <xf numFmtId="0" fontId="7" fillId="7" borderId="1" xfId="0" applyNumberFormat="1" applyFont="1" applyFill="1" applyBorder="1" applyAlignment="1">
      <alignment horizontal="left" vertical="center"/>
    </xf>
    <xf numFmtId="4" fontId="7" fillId="7" borderId="1" xfId="0" applyNumberFormat="1" applyFont="1" applyFill="1" applyBorder="1" applyAlignment="1" applyProtection="1">
      <alignment vertical="center"/>
      <protection hidden="1"/>
    </xf>
    <xf numFmtId="0" fontId="7" fillId="4" borderId="1" xfId="0" applyNumberFormat="1" applyFont="1" applyFill="1" applyBorder="1" applyAlignment="1">
      <alignment horizontal="left" vertical="center"/>
    </xf>
    <xf numFmtId="4" fontId="7" fillId="4" borderId="1" xfId="0" applyNumberFormat="1" applyFont="1" applyFill="1" applyBorder="1" applyAlignment="1" applyProtection="1">
      <alignment vertical="center"/>
      <protection hidden="1"/>
    </xf>
    <xf numFmtId="0" fontId="7" fillId="3" borderId="1" xfId="0" applyNumberFormat="1" applyFont="1" applyFill="1" applyBorder="1" applyAlignment="1">
      <alignment horizontal="left" vertical="center"/>
    </xf>
    <xf numFmtId="4" fontId="7" fillId="3" borderId="1" xfId="0" applyNumberFormat="1" applyFont="1" applyFill="1" applyBorder="1" applyAlignment="1" applyProtection="1">
      <alignment vertical="center"/>
      <protection hidden="1"/>
    </xf>
    <xf numFmtId="0" fontId="7" fillId="6" borderId="1" xfId="0" applyNumberFormat="1" applyFont="1" applyFill="1" applyBorder="1" applyAlignment="1">
      <alignment horizontal="left" vertical="center"/>
    </xf>
    <xf numFmtId="2" fontId="7" fillId="6" borderId="1" xfId="0" applyNumberFormat="1" applyFont="1" applyFill="1" applyBorder="1" applyAlignment="1" applyProtection="1">
      <alignment vertical="center"/>
      <protection hidden="1"/>
    </xf>
    <xf numFmtId="4" fontId="7" fillId="6" borderId="1" xfId="0" applyNumberFormat="1" applyFont="1" applyFill="1" applyBorder="1" applyAlignment="1" applyProtection="1">
      <alignment vertical="center"/>
      <protection hidden="1"/>
    </xf>
    <xf numFmtId="0" fontId="7" fillId="5" borderId="1" xfId="0" applyNumberFormat="1" applyFont="1" applyFill="1" applyBorder="1" applyAlignment="1">
      <alignment horizontal="left" vertical="center"/>
    </xf>
    <xf numFmtId="4" fontId="7" fillId="5" borderId="1" xfId="0" applyNumberFormat="1" applyFont="1" applyFill="1" applyBorder="1" applyAlignment="1" applyProtection="1">
      <alignment vertical="center"/>
      <protection hidden="1"/>
    </xf>
    <xf numFmtId="0" fontId="8" fillId="9" borderId="1" xfId="0" applyNumberFormat="1" applyFont="1" applyFill="1" applyBorder="1" applyAlignment="1">
      <alignment vertical="center"/>
    </xf>
    <xf numFmtId="0" fontId="13" fillId="0" borderId="0" xfId="0" applyFont="1">
      <alignment vertical="center"/>
    </xf>
    <xf numFmtId="0" fontId="7" fillId="9" borderId="1" xfId="0" applyNumberFormat="1" applyFont="1" applyFill="1" applyBorder="1" applyAlignment="1">
      <alignment horizontal="centerContinuous" vertical="center"/>
    </xf>
    <xf numFmtId="0" fontId="7" fillId="9" borderId="12" xfId="0" applyNumberFormat="1" applyFont="1" applyFill="1" applyBorder="1" applyAlignment="1">
      <alignment horizontal="centerContinuous" vertical="center"/>
    </xf>
    <xf numFmtId="0" fontId="0" fillId="0" borderId="0" xfId="0" applyBorder="1" applyAlignment="1">
      <alignment horizontal="center" vertical="center"/>
    </xf>
    <xf numFmtId="0" fontId="13" fillId="0" borderId="13" xfId="0" applyFont="1" applyFill="1" applyBorder="1" applyAlignment="1" applyProtection="1">
      <alignment horizontal="center" vertical="center"/>
      <protection locked="0" hidden="1"/>
    </xf>
    <xf numFmtId="165" fontId="3" fillId="0" borderId="1" xfId="0" applyNumberFormat="1" applyFont="1" applyFill="1" applyBorder="1" applyAlignment="1" applyProtection="1">
      <alignment horizontal="center"/>
      <protection hidden="1"/>
    </xf>
    <xf numFmtId="4" fontId="3" fillId="0" borderId="1" xfId="0" applyNumberFormat="1" applyFont="1" applyFill="1" applyBorder="1" applyAlignment="1" applyProtection="1">
      <alignment horizontal="center"/>
      <protection hidden="1"/>
    </xf>
    <xf numFmtId="0" fontId="9" fillId="0" borderId="0" xfId="0" applyFont="1">
      <alignment vertical="center"/>
    </xf>
    <xf numFmtId="0" fontId="8" fillId="9" borderId="1" xfId="0" applyNumberFormat="1" applyFont="1" applyFill="1" applyBorder="1" applyAlignment="1">
      <alignment horizontal="centerContinuous" vertical="center"/>
    </xf>
    <xf numFmtId="0" fontId="11" fillId="10" borderId="1" xfId="0" applyNumberFormat="1" applyFont="1" applyFill="1" applyBorder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8" fillId="7" borderId="12" xfId="0" applyNumberFormat="1" applyFont="1" applyFill="1" applyBorder="1" applyAlignment="1">
      <alignment horizontal="center" vertical="center"/>
    </xf>
    <xf numFmtId="0" fontId="8" fillId="2" borderId="12" xfId="0" applyNumberFormat="1" applyFont="1" applyFill="1" applyBorder="1" applyAlignment="1">
      <alignment horizontal="center" vertical="center"/>
    </xf>
    <xf numFmtId="0" fontId="8" fillId="3" borderId="12" xfId="0" applyNumberFormat="1" applyFont="1" applyFill="1" applyBorder="1" applyAlignment="1">
      <alignment horizontal="center" vertical="center"/>
    </xf>
    <xf numFmtId="0" fontId="8" fillId="4" borderId="12" xfId="0" applyNumberFormat="1" applyFont="1" applyFill="1" applyBorder="1" applyAlignment="1">
      <alignment horizontal="center" vertical="center"/>
    </xf>
    <xf numFmtId="0" fontId="8" fillId="5" borderId="12" xfId="0" applyNumberFormat="1" applyFont="1" applyFill="1" applyBorder="1" applyAlignment="1">
      <alignment horizontal="center" vertical="center"/>
    </xf>
    <xf numFmtId="0" fontId="8" fillId="6" borderId="12" xfId="0" applyNumberFormat="1" applyFont="1" applyFill="1" applyBorder="1" applyAlignment="1">
      <alignment horizontal="center" vertical="center"/>
    </xf>
    <xf numFmtId="164" fontId="14" fillId="8" borderId="14" xfId="0" applyNumberFormat="1" applyFont="1" applyFill="1" applyBorder="1" applyAlignment="1" applyProtection="1">
      <alignment horizontal="right" vertical="center"/>
      <protection hidden="1"/>
    </xf>
    <xf numFmtId="4" fontId="12" fillId="11" borderId="15" xfId="0" applyNumberFormat="1" applyFont="1" applyFill="1" applyBorder="1" applyAlignment="1">
      <alignment horizontal="right" vertical="center"/>
    </xf>
    <xf numFmtId="0" fontId="16" fillId="0" borderId="19" xfId="0" applyFont="1" applyBorder="1" applyAlignment="1">
      <alignment horizontal="center" vertical="center"/>
    </xf>
    <xf numFmtId="0" fontId="17" fillId="0" borderId="0" xfId="0" applyFont="1">
      <alignment vertical="center"/>
    </xf>
    <xf numFmtId="4" fontId="16" fillId="0" borderId="19" xfId="0" applyNumberFormat="1" applyFont="1" applyBorder="1" applyAlignment="1">
      <alignment horizontal="center" vertical="center"/>
    </xf>
    <xf numFmtId="10" fontId="16" fillId="0" borderId="19" xfId="0" applyNumberFormat="1" applyFont="1" applyBorder="1" applyAlignment="1">
      <alignment horizontal="center" vertical="center"/>
    </xf>
    <xf numFmtId="0" fontId="18" fillId="0" borderId="0" xfId="0" quotePrefix="1" applyFont="1">
      <alignment vertical="center"/>
    </xf>
    <xf numFmtId="0" fontId="19" fillId="0" borderId="0" xfId="0" quotePrefix="1" applyFont="1">
      <alignment vertical="center"/>
    </xf>
    <xf numFmtId="0" fontId="10" fillId="14" borderId="18" xfId="0" applyFont="1" applyFill="1" applyBorder="1" applyAlignment="1">
      <alignment horizontal="center" vertical="center"/>
    </xf>
    <xf numFmtId="7" fontId="10" fillId="15" borderId="16" xfId="0" applyNumberFormat="1" applyFont="1" applyFill="1" applyBorder="1" applyAlignment="1">
      <alignment vertical="center"/>
    </xf>
    <xf numFmtId="4" fontId="10" fillId="15" borderId="16" xfId="0" applyNumberFormat="1" applyFont="1" applyFill="1" applyBorder="1" applyAlignment="1">
      <alignment horizontal="center" vertical="center"/>
    </xf>
    <xf numFmtId="10" fontId="10" fillId="15" borderId="18" xfId="0" applyNumberFormat="1" applyFont="1" applyFill="1" applyBorder="1" applyAlignment="1">
      <alignment horizontal="center" vertical="center"/>
    </xf>
    <xf numFmtId="7" fontId="10" fillId="0" borderId="16" xfId="0" applyNumberFormat="1" applyFont="1" applyBorder="1" applyAlignment="1">
      <alignment vertical="center"/>
    </xf>
    <xf numFmtId="4" fontId="10" fillId="0" borderId="16" xfId="0" applyNumberFormat="1" applyFont="1" applyBorder="1" applyAlignment="1">
      <alignment horizontal="center" vertical="center"/>
    </xf>
    <xf numFmtId="10" fontId="10" fillId="0" borderId="18" xfId="0" applyNumberFormat="1" applyFont="1" applyBorder="1" applyAlignment="1">
      <alignment horizontal="center" vertical="center"/>
    </xf>
    <xf numFmtId="0" fontId="10" fillId="14" borderId="19" xfId="0" applyFont="1" applyFill="1" applyBorder="1" applyAlignment="1">
      <alignment horizontal="center" vertical="center"/>
    </xf>
    <xf numFmtId="7" fontId="10" fillId="0" borderId="17" xfId="0" applyNumberFormat="1" applyFont="1" applyBorder="1" applyAlignment="1">
      <alignment vertical="center"/>
    </xf>
    <xf numFmtId="4" fontId="10" fillId="0" borderId="17" xfId="0" applyNumberFormat="1" applyFont="1" applyBorder="1" applyAlignment="1">
      <alignment horizontal="center" vertical="center"/>
    </xf>
    <xf numFmtId="10" fontId="10" fillId="0" borderId="19" xfId="0" applyNumberFormat="1" applyFont="1" applyBorder="1" applyAlignment="1">
      <alignment horizontal="center" vertical="center"/>
    </xf>
    <xf numFmtId="0" fontId="15" fillId="16" borderId="16" xfId="0" applyFont="1" applyFill="1" applyBorder="1" applyAlignment="1">
      <alignment horizontal="center" vertical="center"/>
    </xf>
    <xf numFmtId="0" fontId="15" fillId="16" borderId="18" xfId="0" applyFont="1" applyFill="1" applyBorder="1" applyAlignment="1">
      <alignment horizontal="center" vertical="center"/>
    </xf>
    <xf numFmtId="0" fontId="10" fillId="16" borderId="16" xfId="0" applyFont="1" applyFill="1" applyBorder="1" applyAlignment="1">
      <alignment horizontal="center" vertical="center"/>
    </xf>
    <xf numFmtId="0" fontId="10" fillId="16" borderId="17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2" fillId="0" borderId="21" xfId="0" applyNumberFormat="1" applyFont="1" applyFill="1" applyBorder="1" applyAlignment="1">
      <alignment horizontal="center"/>
    </xf>
    <xf numFmtId="0" fontId="2" fillId="0" borderId="22" xfId="0" applyNumberFormat="1" applyFont="1" applyFill="1" applyBorder="1" applyAlignment="1">
      <alignment horizontal="center"/>
    </xf>
    <xf numFmtId="0" fontId="11" fillId="12" borderId="1" xfId="0" applyNumberFormat="1" applyFont="1" applyFill="1" applyBorder="1" applyAlignment="1">
      <alignment horizontal="center" vertical="center"/>
    </xf>
    <xf numFmtId="0" fontId="9" fillId="13" borderId="13" xfId="0" applyFont="1" applyFill="1" applyBorder="1" applyAlignment="1" applyProtection="1">
      <alignment horizontal="center" vertical="center"/>
      <protection locked="0" hidden="1"/>
    </xf>
    <xf numFmtId="0" fontId="9" fillId="13" borderId="7" xfId="0" applyFont="1" applyFill="1" applyBorder="1" applyAlignment="1" applyProtection="1">
      <alignment horizontal="center" vertical="center"/>
      <protection locked="0" hidden="1"/>
    </xf>
  </cellXfs>
  <cellStyles count="3">
    <cellStyle name="Normal" xfId="0" builtinId="0"/>
    <cellStyle name="Normal 2" xfId="1"/>
    <cellStyle name="Porcentagem" xfId="2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6B9B8"/>
      <rgbColor rgb="00808080"/>
      <rgbColor rgb="009999FF"/>
      <rgbColor rgb="00993366"/>
      <rgbColor rgb="00FFFFCC"/>
      <rgbColor rgb="00CCFF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AC090"/>
      <rgbColor rgb="00CC99FF"/>
      <rgbColor rgb="00FFCC99"/>
      <rgbColor rgb="003366FF"/>
      <rgbColor rgb="0033CCCC"/>
      <rgbColor rgb="009BBB59"/>
      <rgbColor rgb="00FFC000"/>
      <rgbColor rgb="00FF9900"/>
      <rgbColor rgb="00FF6600"/>
      <rgbColor rgb="004F81BD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g"/><Relationship Id="rId1" Type="http://schemas.openxmlformats.org/officeDocument/2006/relationships/hyperlink" Target="http://hotmart.net.br/show.html?a=L5206730Q&amp;src=bannerplanilha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</xdr:colOff>
      <xdr:row>12</xdr:row>
      <xdr:rowOff>85725</xdr:rowOff>
    </xdr:from>
    <xdr:to>
      <xdr:col>2</xdr:col>
      <xdr:colOff>409575</xdr:colOff>
      <xdr:row>12</xdr:row>
      <xdr:rowOff>85725</xdr:rowOff>
    </xdr:to>
    <xdr:cxnSp macro="">
      <xdr:nvCxnSpPr>
        <xdr:cNvPr id="3107" name="Conector de seta reta 2">
          <a:extLst>
            <a:ext uri="{FF2B5EF4-FFF2-40B4-BE49-F238E27FC236}">
              <a16:creationId xmlns:a16="http://schemas.microsoft.com/office/drawing/2014/main" id="{00000000-0008-0000-0100-0000230C0000}"/>
            </a:ext>
          </a:extLst>
        </xdr:cNvPr>
        <xdr:cNvCxnSpPr>
          <a:cxnSpLocks noChangeShapeType="1"/>
        </xdr:cNvCxnSpPr>
      </xdr:nvCxnSpPr>
      <xdr:spPr bwMode="auto">
        <a:xfrm>
          <a:off x="1466850" y="2114550"/>
          <a:ext cx="352425" cy="0"/>
        </a:xfrm>
        <a:prstGeom prst="straightConnector1">
          <a:avLst/>
        </a:prstGeom>
        <a:noFill/>
        <a:ln w="9525" algn="ctr">
          <a:solidFill>
            <a:srgbClr val="ED7D31"/>
          </a:solidFill>
          <a:round/>
          <a:headEnd/>
          <a:tailEnd type="triangl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</xdr:col>
      <xdr:colOff>57150</xdr:colOff>
      <xdr:row>13</xdr:row>
      <xdr:rowOff>85725</xdr:rowOff>
    </xdr:from>
    <xdr:to>
      <xdr:col>2</xdr:col>
      <xdr:colOff>409575</xdr:colOff>
      <xdr:row>13</xdr:row>
      <xdr:rowOff>85725</xdr:rowOff>
    </xdr:to>
    <xdr:cxnSp macro="">
      <xdr:nvCxnSpPr>
        <xdr:cNvPr id="3108" name="Conector de seta reta 3">
          <a:extLst>
            <a:ext uri="{FF2B5EF4-FFF2-40B4-BE49-F238E27FC236}">
              <a16:creationId xmlns:a16="http://schemas.microsoft.com/office/drawing/2014/main" id="{00000000-0008-0000-0100-0000240C0000}"/>
            </a:ext>
          </a:extLst>
        </xdr:cNvPr>
        <xdr:cNvCxnSpPr>
          <a:cxnSpLocks noChangeShapeType="1"/>
        </xdr:cNvCxnSpPr>
      </xdr:nvCxnSpPr>
      <xdr:spPr bwMode="auto">
        <a:xfrm>
          <a:off x="1466850" y="2276475"/>
          <a:ext cx="352425" cy="0"/>
        </a:xfrm>
        <a:prstGeom prst="straightConnector1">
          <a:avLst/>
        </a:prstGeom>
        <a:noFill/>
        <a:ln w="9525" algn="ctr">
          <a:solidFill>
            <a:srgbClr val="7030A0"/>
          </a:solidFill>
          <a:round/>
          <a:headEnd/>
          <a:tailEnd type="triangl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</xdr:col>
      <xdr:colOff>91786</xdr:colOff>
      <xdr:row>15</xdr:row>
      <xdr:rowOff>19483</xdr:rowOff>
    </xdr:from>
    <xdr:to>
      <xdr:col>2</xdr:col>
      <xdr:colOff>167986</xdr:colOff>
      <xdr:row>18</xdr:row>
      <xdr:rowOff>19483</xdr:rowOff>
    </xdr:to>
    <xdr:sp macro="" textlink="">
      <xdr:nvSpPr>
        <xdr:cNvPr id="3110" name="AutoShape 38">
          <a:extLst>
            <a:ext uri="{FF2B5EF4-FFF2-40B4-BE49-F238E27FC236}">
              <a16:creationId xmlns:a16="http://schemas.microsoft.com/office/drawing/2014/main" id="{00000000-0008-0000-0100-0000260C0000}"/>
            </a:ext>
          </a:extLst>
        </xdr:cNvPr>
        <xdr:cNvSpPr>
          <a:spLocks/>
        </xdr:cNvSpPr>
      </xdr:nvSpPr>
      <xdr:spPr bwMode="auto">
        <a:xfrm>
          <a:off x="1503218" y="2573915"/>
          <a:ext cx="76200" cy="493568"/>
        </a:xfrm>
        <a:prstGeom prst="rightBrace">
          <a:avLst>
            <a:gd name="adj1" fmla="val 53125"/>
            <a:gd name="adj2" fmla="val 50000"/>
          </a:avLst>
        </a:prstGeom>
        <a:ln>
          <a:headEnd/>
          <a:tailEnd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sp>
    <xdr:clientData/>
  </xdr:twoCellAnchor>
  <xdr:twoCellAnchor>
    <xdr:from>
      <xdr:col>6</xdr:col>
      <xdr:colOff>19050</xdr:colOff>
      <xdr:row>1</xdr:row>
      <xdr:rowOff>9525</xdr:rowOff>
    </xdr:from>
    <xdr:to>
      <xdr:col>11</xdr:col>
      <xdr:colOff>38100</xdr:colOff>
      <xdr:row>21</xdr:row>
      <xdr:rowOff>82451</xdr:rowOff>
    </xdr:to>
    <xdr:grpSp>
      <xdr:nvGrpSpPr>
        <xdr:cNvPr id="8" name="Agrupar 7">
          <a:hlinkClick xmlns:r="http://schemas.openxmlformats.org/officeDocument/2006/relationships" r:id="rId1" tooltip="Clique aqui para acessar"/>
          <a:extLst>
            <a:ext uri="{FF2B5EF4-FFF2-40B4-BE49-F238E27FC236}">
              <a16:creationId xmlns:a16="http://schemas.microsoft.com/office/drawing/2014/main" id="{E996E54D-5DF0-4E73-A96D-F9057FDE2F37}"/>
            </a:ext>
          </a:extLst>
        </xdr:cNvPr>
        <xdr:cNvGrpSpPr/>
      </xdr:nvGrpSpPr>
      <xdr:grpSpPr>
        <a:xfrm>
          <a:off x="4591050" y="257175"/>
          <a:ext cx="3629025" cy="3311426"/>
          <a:chOff x="5419724" y="628650"/>
          <a:chExt cx="3629025" cy="3311426"/>
        </a:xfrm>
      </xdr:grpSpPr>
      <xdr:pic>
        <xdr:nvPicPr>
          <xdr:cNvPr id="9" name="Imagem 8">
            <a:extLst>
              <a:ext uri="{FF2B5EF4-FFF2-40B4-BE49-F238E27FC236}">
                <a16:creationId xmlns:a16="http://schemas.microsoft.com/office/drawing/2014/main" id="{3460E766-A4BA-48CB-A20D-95C326D84A8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419724" y="1104900"/>
            <a:ext cx="3629025" cy="2835176"/>
          </a:xfrm>
          <a:prstGeom prst="rect">
            <a:avLst/>
          </a:prstGeom>
        </xdr:spPr>
      </xdr:pic>
      <xdr:sp macro="" textlink="">
        <xdr:nvSpPr>
          <xdr:cNvPr id="10" name="Retângulo 9">
            <a:extLst>
              <a:ext uri="{FF2B5EF4-FFF2-40B4-BE49-F238E27FC236}">
                <a16:creationId xmlns:a16="http://schemas.microsoft.com/office/drawing/2014/main" id="{5A2EBE48-ACEE-4214-B01B-4430D158E185}"/>
              </a:ext>
            </a:extLst>
          </xdr:cNvPr>
          <xdr:cNvSpPr/>
        </xdr:nvSpPr>
        <xdr:spPr>
          <a:xfrm>
            <a:off x="5429250" y="628650"/>
            <a:ext cx="3600450" cy="466725"/>
          </a:xfrm>
          <a:prstGeom prst="rect">
            <a:avLst/>
          </a:prstGeom>
          <a:ln w="3175"/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400" b="1"/>
              <a:t>DICA DE 1 MILHÃO DE DÓLARES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1">
    <pageSetUpPr fitToPage="1"/>
  </sheetPr>
  <dimension ref="A1:L25"/>
  <sheetViews>
    <sheetView showGridLines="0" zoomScaleSheetLayoutView="100" workbookViewId="0">
      <selection activeCell="J5" sqref="J5"/>
    </sheetView>
  </sheetViews>
  <sheetFormatPr defaultRowHeight="15" customHeight="1" x14ac:dyDescent="0.2"/>
  <cols>
    <col min="1" max="1" width="21.7109375" customWidth="1"/>
    <col min="2" max="2" width="17.28515625" bestFit="1" customWidth="1"/>
    <col min="3" max="3" width="14" customWidth="1"/>
    <col min="4" max="4" width="13.28515625" customWidth="1"/>
    <col min="5" max="5" width="9.85546875" customWidth="1"/>
    <col min="6" max="6" width="11.5703125" customWidth="1"/>
    <col min="7" max="7" width="11.42578125" customWidth="1"/>
    <col min="8" max="8" width="15.42578125" customWidth="1"/>
    <col min="9" max="9" width="15.140625" customWidth="1"/>
  </cols>
  <sheetData>
    <row r="1" spans="1:12" ht="24.75" customHeight="1" x14ac:dyDescent="0.2">
      <c r="A1" s="97"/>
      <c r="B1" s="65" t="s">
        <v>24</v>
      </c>
      <c r="C1" s="66" t="s">
        <v>25</v>
      </c>
      <c r="D1" s="67" t="s">
        <v>26</v>
      </c>
      <c r="E1" s="68" t="s">
        <v>1</v>
      </c>
      <c r="F1" s="69" t="s">
        <v>2</v>
      </c>
      <c r="G1" s="69" t="s">
        <v>3</v>
      </c>
      <c r="H1" s="70" t="s">
        <v>4</v>
      </c>
      <c r="I1" s="71" t="s">
        <v>5</v>
      </c>
    </row>
    <row r="2" spans="1:12" ht="26.25" customHeight="1" x14ac:dyDescent="0.2">
      <c r="A2" s="98"/>
      <c r="B2" s="24">
        <v>100</v>
      </c>
      <c r="C2" s="39">
        <v>67.3</v>
      </c>
      <c r="D2" s="25">
        <v>0.56830000000000003</v>
      </c>
      <c r="E2" s="26">
        <v>4.0000000000000001E-3</v>
      </c>
      <c r="F2" s="27">
        <v>4.05</v>
      </c>
      <c r="G2" s="27">
        <v>13.83</v>
      </c>
      <c r="H2" s="28">
        <v>4.43</v>
      </c>
      <c r="I2" s="29">
        <v>0.12</v>
      </c>
    </row>
    <row r="3" spans="1:12" ht="12.75" x14ac:dyDescent="0.2">
      <c r="A3" s="57" t="s">
        <v>0</v>
      </c>
      <c r="B3" s="21"/>
      <c r="C3" s="21"/>
      <c r="D3" s="21"/>
      <c r="E3" s="21"/>
      <c r="F3" s="21"/>
      <c r="G3" s="21"/>
      <c r="H3" s="21"/>
      <c r="I3" s="22"/>
    </row>
    <row r="4" spans="1:12" ht="20.25" customHeight="1" x14ac:dyDescent="0.3">
      <c r="A4" s="1">
        <v>2268.58</v>
      </c>
      <c r="B4" s="3"/>
      <c r="C4" s="3"/>
      <c r="D4" s="3"/>
      <c r="E4" s="3"/>
      <c r="F4" s="3"/>
      <c r="G4" s="3"/>
      <c r="H4" s="3"/>
      <c r="I4" s="13"/>
    </row>
    <row r="5" spans="1:12" ht="14.25" x14ac:dyDescent="0.2">
      <c r="A5" s="56" t="s">
        <v>6</v>
      </c>
      <c r="B5" s="56" t="s">
        <v>37</v>
      </c>
      <c r="C5" s="56" t="s">
        <v>38</v>
      </c>
      <c r="D5" s="19"/>
      <c r="E5" s="20"/>
      <c r="F5" s="9"/>
      <c r="G5" s="9"/>
      <c r="H5" s="9"/>
      <c r="I5" s="12"/>
    </row>
    <row r="6" spans="1:12" ht="20.25" customHeight="1" x14ac:dyDescent="0.3">
      <c r="A6" s="23">
        <v>135</v>
      </c>
      <c r="B6" s="23">
        <v>1.35</v>
      </c>
      <c r="C6" s="23">
        <f>B6*G14</f>
        <v>405</v>
      </c>
      <c r="E6" s="99" t="s">
        <v>8</v>
      </c>
      <c r="F6" s="99"/>
      <c r="G6" s="99"/>
      <c r="H6" s="99"/>
      <c r="I6" s="99"/>
    </row>
    <row r="7" spans="1:12" ht="20.25" customHeight="1" x14ac:dyDescent="0.3">
      <c r="A7" s="38"/>
      <c r="B7" s="36"/>
      <c r="C7" s="36"/>
      <c r="D7" s="55"/>
      <c r="E7" s="64" t="s">
        <v>10</v>
      </c>
      <c r="F7" s="64" t="s">
        <v>11</v>
      </c>
      <c r="G7" s="64" t="s">
        <v>12</v>
      </c>
      <c r="H7" s="64" t="s">
        <v>13</v>
      </c>
      <c r="I7" s="64" t="s">
        <v>14</v>
      </c>
    </row>
    <row r="8" spans="1:12" ht="14.25" x14ac:dyDescent="0.2">
      <c r="A8" s="54" t="s">
        <v>7</v>
      </c>
      <c r="B8" s="54" t="s">
        <v>43</v>
      </c>
      <c r="C8" s="54" t="s">
        <v>44</v>
      </c>
      <c r="D8" s="37"/>
      <c r="E8" s="4"/>
      <c r="F8" s="4"/>
      <c r="G8" s="4"/>
      <c r="H8" s="4"/>
      <c r="I8" s="6">
        <f t="shared" ref="I8:I13" si="0">((F8*G8)*H8)*E8</f>
        <v>0</v>
      </c>
    </row>
    <row r="9" spans="1:12" ht="14.25" x14ac:dyDescent="0.2">
      <c r="A9" s="41" t="s">
        <v>27</v>
      </c>
      <c r="B9" s="42">
        <f>IF((I15&gt;=D21),I15,D21)*D2</f>
        <v>230.16150000000002</v>
      </c>
      <c r="C9" s="42">
        <f>B9/0.8689</f>
        <v>264.8883645989182</v>
      </c>
      <c r="D9" s="3"/>
      <c r="E9" s="5"/>
      <c r="F9" s="5"/>
      <c r="G9" s="5"/>
      <c r="H9" s="5"/>
      <c r="I9" s="6">
        <f t="shared" si="0"/>
        <v>0</v>
      </c>
    </row>
    <row r="10" spans="1:12" ht="14.25" x14ac:dyDescent="0.2">
      <c r="A10" s="43" t="s">
        <v>25</v>
      </c>
      <c r="B10" s="44">
        <f>C2</f>
        <v>67.3</v>
      </c>
      <c r="C10" s="44">
        <f>B10/0.8689</f>
        <v>77.454252503164923</v>
      </c>
      <c r="D10" s="58"/>
      <c r="E10" s="5"/>
      <c r="F10" s="5"/>
      <c r="G10" s="5"/>
      <c r="H10" s="5"/>
      <c r="I10" s="6">
        <f t="shared" si="0"/>
        <v>0</v>
      </c>
    </row>
    <row r="11" spans="1:12" ht="14.25" x14ac:dyDescent="0.2">
      <c r="A11" s="45" t="s">
        <v>16</v>
      </c>
      <c r="B11" s="46">
        <f>SUM((F2+G2))</f>
        <v>17.88</v>
      </c>
      <c r="C11" s="46">
        <f>B11/0.8689</f>
        <v>20.577741972609044</v>
      </c>
      <c r="D11" s="3"/>
      <c r="E11" s="5"/>
      <c r="F11" s="5"/>
      <c r="G11" s="5"/>
      <c r="H11" s="5"/>
      <c r="I11" s="6">
        <f t="shared" si="0"/>
        <v>0</v>
      </c>
    </row>
    <row r="12" spans="1:12" ht="14.25" x14ac:dyDescent="0.2">
      <c r="A12" s="47" t="s">
        <v>1</v>
      </c>
      <c r="B12" s="48">
        <f>A4*E2</f>
        <v>9.0743200000000002</v>
      </c>
      <c r="C12" s="48">
        <f>B12/0.8689</f>
        <v>10.443457244792267</v>
      </c>
      <c r="D12" s="3"/>
      <c r="E12" s="5"/>
      <c r="F12" s="5"/>
      <c r="G12" s="5"/>
      <c r="H12" s="5"/>
      <c r="I12" s="6">
        <f t="shared" si="0"/>
        <v>0</v>
      </c>
    </row>
    <row r="13" spans="1:12" ht="14.25" x14ac:dyDescent="0.2">
      <c r="A13" s="49" t="s">
        <v>17</v>
      </c>
      <c r="B13" s="50">
        <f>(((B9+B10)+B11)+B12)/(1-I2)</f>
        <v>368.65434090909088</v>
      </c>
      <c r="C13" s="50">
        <f>SUM(C9:C12)</f>
        <v>373.36381631948444</v>
      </c>
      <c r="D13" s="3"/>
      <c r="E13" s="5"/>
      <c r="F13" s="5"/>
      <c r="G13" s="7"/>
      <c r="H13" s="5"/>
      <c r="I13" s="6">
        <f t="shared" si="0"/>
        <v>0</v>
      </c>
    </row>
    <row r="14" spans="1:12" ht="14.25" x14ac:dyDescent="0.2">
      <c r="A14" s="49" t="s">
        <v>18</v>
      </c>
      <c r="B14" s="51">
        <f>B13*I2</f>
        <v>44.238520909090902</v>
      </c>
      <c r="C14" s="51">
        <f>C13*I2</f>
        <v>44.803657958338128</v>
      </c>
      <c r="E14" s="100" t="s">
        <v>20</v>
      </c>
      <c r="F14" s="101"/>
      <c r="G14" s="59">
        <v>300</v>
      </c>
      <c r="H14" s="63" t="s">
        <v>21</v>
      </c>
      <c r="I14" s="60">
        <f>SUM(I9:I13)</f>
        <v>0</v>
      </c>
      <c r="L14" s="62"/>
    </row>
    <row r="15" spans="1:12" ht="14.25" x14ac:dyDescent="0.2">
      <c r="A15" s="52" t="s">
        <v>19</v>
      </c>
      <c r="B15" s="53">
        <f>ROUNDUP((D22),0)*H2</f>
        <v>22.15</v>
      </c>
      <c r="C15" s="53">
        <f>B15</f>
        <v>22.15</v>
      </c>
      <c r="H15" s="63" t="s">
        <v>23</v>
      </c>
      <c r="I15" s="61">
        <f>C6</f>
        <v>405</v>
      </c>
    </row>
    <row r="16" spans="1:12" ht="23.25" customHeight="1" x14ac:dyDescent="0.35">
      <c r="A16" s="40" t="s">
        <v>22</v>
      </c>
      <c r="B16" s="72">
        <f>SUM((((((B9+B10)+B11)+B12)+B14)+B15))</f>
        <v>390.80434090909085</v>
      </c>
      <c r="C16" s="73">
        <f>C9+C10+C11+C12+C15</f>
        <v>395.51381631948442</v>
      </c>
      <c r="I16" s="13"/>
    </row>
    <row r="17" spans="1:9" ht="14.25" x14ac:dyDescent="0.2">
      <c r="B17" s="8"/>
      <c r="C17" s="8"/>
      <c r="D17" s="9"/>
      <c r="H17" s="16"/>
      <c r="I17" s="13"/>
    </row>
    <row r="18" spans="1:9" ht="14.25" hidden="1" x14ac:dyDescent="0.2">
      <c r="D18" s="9"/>
      <c r="E18" s="10">
        <v>300</v>
      </c>
      <c r="H18" s="16"/>
      <c r="I18" s="13"/>
    </row>
    <row r="19" spans="1:9" ht="14.25" hidden="1" x14ac:dyDescent="0.2">
      <c r="C19" s="14"/>
      <c r="D19" s="9"/>
      <c r="E19" s="10">
        <v>250</v>
      </c>
      <c r="H19" s="16"/>
      <c r="I19" s="13"/>
    </row>
    <row r="20" spans="1:9" ht="14.25" hidden="1" x14ac:dyDescent="0.2">
      <c r="C20" s="14"/>
      <c r="D20" s="9"/>
      <c r="E20" s="11">
        <v>200</v>
      </c>
      <c r="H20" s="16"/>
      <c r="I20" s="13"/>
    </row>
    <row r="21" spans="1:9" ht="14.25" x14ac:dyDescent="0.2">
      <c r="B21" s="95" t="s">
        <v>40</v>
      </c>
      <c r="C21" s="96"/>
      <c r="D21" s="32">
        <f>A6-B2</f>
        <v>35</v>
      </c>
      <c r="E21" s="11"/>
      <c r="F21" s="95" t="s">
        <v>41</v>
      </c>
      <c r="G21" s="96"/>
      <c r="H21" s="32">
        <f>(B16/A6)</f>
        <v>2.8948469696969692</v>
      </c>
      <c r="I21" s="13"/>
    </row>
    <row r="22" spans="1:9" ht="14.25" x14ac:dyDescent="0.2">
      <c r="B22" s="95" t="s">
        <v>39</v>
      </c>
      <c r="C22" s="96"/>
      <c r="D22" s="32">
        <f>IF((I15&lt;=A6),A6/100,I15/100)</f>
        <v>4.05</v>
      </c>
      <c r="E22" s="11"/>
      <c r="F22" s="95" t="s">
        <v>42</v>
      </c>
      <c r="G22" s="96"/>
      <c r="H22" s="33">
        <f>B16/A4</f>
        <v>0.1722682651302096</v>
      </c>
      <c r="I22" s="13"/>
    </row>
    <row r="23" spans="1:9" ht="12.75" x14ac:dyDescent="0.2">
      <c r="C23" s="15"/>
      <c r="D23" s="9"/>
      <c r="H23" s="30"/>
      <c r="I23" s="34"/>
    </row>
    <row r="24" spans="1:9" ht="12.75" x14ac:dyDescent="0.2">
      <c r="C24" s="17"/>
      <c r="D24" s="9"/>
      <c r="H24" s="31"/>
      <c r="I24" s="35"/>
    </row>
    <row r="25" spans="1:9" ht="12.75" x14ac:dyDescent="0.2">
      <c r="A25" s="2"/>
      <c r="B25" s="2"/>
      <c r="C25" s="2"/>
      <c r="D25" s="2"/>
      <c r="E25" s="2"/>
      <c r="F25" s="2"/>
      <c r="G25" s="2"/>
      <c r="H25" s="9"/>
    </row>
  </sheetData>
  <sheetProtection formatColumns="0" formatRows="0" insertColumns="0" insertHyperlinks="0" selectLockedCells="1" sort="0" autoFilter="0" pivotTables="0"/>
  <mergeCells count="7">
    <mergeCell ref="B22:C22"/>
    <mergeCell ref="F22:G22"/>
    <mergeCell ref="A1:A2"/>
    <mergeCell ref="E6:I6"/>
    <mergeCell ref="E14:F14"/>
    <mergeCell ref="B21:C21"/>
    <mergeCell ref="F21:G21"/>
  </mergeCells>
  <phoneticPr fontId="6" type="noConversion"/>
  <dataValidations count="1">
    <dataValidation type="list" allowBlank="1" showErrorMessage="1" sqref="G14">
      <formula1>$E$18:$E$20</formula1>
    </dataValidation>
  </dataValidations>
  <pageMargins left="0.78749999999999998" right="0.78749999999999998" top="0.98402777777777772" bottom="0.98402777777777772" header="0.51180555555555551" footer="0.51180555555555551"/>
  <pageSetup paperSize="9" firstPageNumber="0" orientation="landscape" horizontalDpi="300" verticalDpi="3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/>
  <dimension ref="A1:F22"/>
  <sheetViews>
    <sheetView tabSelected="1" zoomScaleNormal="100" workbookViewId="0">
      <selection activeCell="O10" sqref="O10"/>
    </sheetView>
  </sheetViews>
  <sheetFormatPr defaultRowHeight="12.75" x14ac:dyDescent="0.2"/>
  <cols>
    <col min="1" max="1" width="10.7109375" customWidth="1"/>
    <col min="2" max="2" width="10.42578125" style="18" customWidth="1"/>
    <col min="3" max="3" width="12" style="18" customWidth="1"/>
    <col min="4" max="4" width="11.42578125" style="18" customWidth="1"/>
    <col min="5" max="5" width="11.28515625" style="18" customWidth="1"/>
    <col min="6" max="6" width="12.7109375" style="18" customWidth="1"/>
    <col min="7" max="7" width="13.28515625" customWidth="1"/>
    <col min="8" max="8" width="11.5703125" customWidth="1"/>
    <col min="9" max="9" width="8.140625" customWidth="1"/>
    <col min="10" max="34" width="10.5703125" customWidth="1"/>
    <col min="35" max="149" width="2.7109375" customWidth="1"/>
  </cols>
  <sheetData>
    <row r="1" spans="1:6" ht="19.5" customHeight="1" x14ac:dyDescent="0.2">
      <c r="A1" s="91" t="s">
        <v>28</v>
      </c>
      <c r="B1" s="92" t="s">
        <v>29</v>
      </c>
      <c r="C1" s="91" t="s">
        <v>25</v>
      </c>
      <c r="D1" s="91" t="s">
        <v>9</v>
      </c>
      <c r="E1" s="92" t="s">
        <v>15</v>
      </c>
    </row>
    <row r="2" spans="1:6" x14ac:dyDescent="0.2">
      <c r="A2" s="93" t="s">
        <v>30</v>
      </c>
      <c r="B2" s="80" t="s">
        <v>31</v>
      </c>
      <c r="C2" s="81">
        <v>54</v>
      </c>
      <c r="D2" s="82">
        <v>0.54</v>
      </c>
      <c r="E2" s="83">
        <v>5.0000000000000001E-3</v>
      </c>
    </row>
    <row r="3" spans="1:6" x14ac:dyDescent="0.2">
      <c r="A3" s="93" t="s">
        <v>30</v>
      </c>
      <c r="B3" s="80" t="s">
        <v>32</v>
      </c>
      <c r="C3" s="84">
        <v>65</v>
      </c>
      <c r="D3" s="85">
        <v>0.6</v>
      </c>
      <c r="E3" s="86">
        <v>7.0000000000000001E-3</v>
      </c>
    </row>
    <row r="4" spans="1:6" x14ac:dyDescent="0.2">
      <c r="A4" s="93" t="s">
        <v>33</v>
      </c>
      <c r="B4" s="80" t="s">
        <v>31</v>
      </c>
      <c r="C4" s="81">
        <v>42</v>
      </c>
      <c r="D4" s="82">
        <v>0.42</v>
      </c>
      <c r="E4" s="83">
        <v>5.0000000000000001E-3</v>
      </c>
    </row>
    <row r="5" spans="1:6" x14ac:dyDescent="0.2">
      <c r="A5" s="93" t="s">
        <v>33</v>
      </c>
      <c r="B5" s="80" t="s">
        <v>32</v>
      </c>
      <c r="C5" s="84">
        <v>54</v>
      </c>
      <c r="D5" s="85">
        <v>0.54</v>
      </c>
      <c r="E5" s="86">
        <v>7.0000000000000001E-3</v>
      </c>
    </row>
    <row r="6" spans="1:6" x14ac:dyDescent="0.2">
      <c r="A6" s="93" t="s">
        <v>34</v>
      </c>
      <c r="B6" s="80" t="s">
        <v>31</v>
      </c>
      <c r="C6" s="81">
        <v>56</v>
      </c>
      <c r="D6" s="82">
        <v>0.54</v>
      </c>
      <c r="E6" s="83">
        <v>5.0000000000000001E-3</v>
      </c>
    </row>
    <row r="7" spans="1:6" x14ac:dyDescent="0.2">
      <c r="A7" s="93" t="s">
        <v>34</v>
      </c>
      <c r="B7" s="80" t="s">
        <v>32</v>
      </c>
      <c r="C7" s="84">
        <v>60</v>
      </c>
      <c r="D7" s="85">
        <v>0.6</v>
      </c>
      <c r="E7" s="86">
        <v>7.0000000000000001E-3</v>
      </c>
    </row>
    <row r="8" spans="1:6" x14ac:dyDescent="0.2">
      <c r="A8" s="93" t="s">
        <v>35</v>
      </c>
      <c r="B8" s="80" t="s">
        <v>31</v>
      </c>
      <c r="C8" s="81">
        <v>53</v>
      </c>
      <c r="D8" s="82">
        <v>0.56000000000000005</v>
      </c>
      <c r="E8" s="83">
        <v>5.0000000000000001E-3</v>
      </c>
    </row>
    <row r="9" spans="1:6" x14ac:dyDescent="0.2">
      <c r="A9" s="93" t="s">
        <v>35</v>
      </c>
      <c r="B9" s="80" t="s">
        <v>32</v>
      </c>
      <c r="C9" s="84">
        <v>70</v>
      </c>
      <c r="D9" s="85">
        <v>0.6</v>
      </c>
      <c r="E9" s="86">
        <v>7.0000000000000001E-3</v>
      </c>
    </row>
    <row r="10" spans="1:6" x14ac:dyDescent="0.2">
      <c r="A10" s="93" t="s">
        <v>36</v>
      </c>
      <c r="B10" s="80" t="s">
        <v>31</v>
      </c>
      <c r="C10" s="81">
        <v>95</v>
      </c>
      <c r="D10" s="82">
        <v>0.95</v>
      </c>
      <c r="E10" s="83">
        <v>8.0000000000000002E-3</v>
      </c>
    </row>
    <row r="11" spans="1:6" x14ac:dyDescent="0.2">
      <c r="A11" s="94" t="s">
        <v>36</v>
      </c>
      <c r="B11" s="87" t="s">
        <v>32</v>
      </c>
      <c r="C11" s="88">
        <v>100</v>
      </c>
      <c r="D11" s="89">
        <v>1</v>
      </c>
      <c r="E11" s="90">
        <v>8.0000000000000002E-3</v>
      </c>
    </row>
    <row r="13" spans="1:6" x14ac:dyDescent="0.2">
      <c r="A13" s="93" t="s">
        <v>28</v>
      </c>
      <c r="B13" s="74" t="s">
        <v>34</v>
      </c>
      <c r="C13" s="78" t="s">
        <v>45</v>
      </c>
      <c r="E13"/>
      <c r="F13"/>
    </row>
    <row r="14" spans="1:6" x14ac:dyDescent="0.2">
      <c r="A14" s="94" t="s">
        <v>29</v>
      </c>
      <c r="B14" s="74" t="s">
        <v>32</v>
      </c>
      <c r="C14" s="79" t="s">
        <v>46</v>
      </c>
      <c r="E14"/>
      <c r="F14"/>
    </row>
    <row r="15" spans="1:6" x14ac:dyDescent="0.2">
      <c r="B15" s="75"/>
      <c r="D15"/>
      <c r="E15"/>
      <c r="F15"/>
    </row>
    <row r="16" spans="1:6" x14ac:dyDescent="0.2">
      <c r="A16" s="93" t="s">
        <v>25</v>
      </c>
      <c r="B16" s="76">
        <f t="array" ref="B16">INDEX(C2:C11,MATCH(B13&amp;B14,A2:A11&amp;B2:B11,0))</f>
        <v>60</v>
      </c>
      <c r="D16"/>
      <c r="E16"/>
      <c r="F16"/>
    </row>
    <row r="17" spans="1:6" x14ac:dyDescent="0.2">
      <c r="A17" s="93" t="s">
        <v>9</v>
      </c>
      <c r="B17" s="76"/>
      <c r="C17" s="55" t="s">
        <v>47</v>
      </c>
      <c r="D17"/>
      <c r="E17"/>
      <c r="F17"/>
    </row>
    <row r="18" spans="1:6" x14ac:dyDescent="0.2">
      <c r="A18" s="94" t="s">
        <v>15</v>
      </c>
      <c r="B18" s="77"/>
      <c r="E18"/>
      <c r="F18"/>
    </row>
    <row r="19" spans="1:6" x14ac:dyDescent="0.2">
      <c r="D19"/>
      <c r="E19"/>
      <c r="F19"/>
    </row>
    <row r="20" spans="1:6" x14ac:dyDescent="0.2">
      <c r="D20"/>
      <c r="E20"/>
      <c r="F20"/>
    </row>
    <row r="21" spans="1:6" x14ac:dyDescent="0.2">
      <c r="B21"/>
      <c r="C21"/>
      <c r="D21"/>
      <c r="E21"/>
      <c r="F21"/>
    </row>
    <row r="22" spans="1:6" x14ac:dyDescent="0.2">
      <c r="C22"/>
      <c r="D22"/>
      <c r="E22"/>
      <c r="F22"/>
    </row>
  </sheetData>
  <phoneticPr fontId="6" type="noConversion"/>
  <dataValidations count="2">
    <dataValidation type="list" allowBlank="1" showInputMessage="1" showErrorMessage="1" sqref="B14">
      <formula1>"Capital, Interior"</formula1>
    </dataValidation>
    <dataValidation type="list" allowBlank="1" showInputMessage="1" showErrorMessage="1" sqref="B13">
      <formula1>"MT, MS, GO, DF, TO"</formula1>
    </dataValidation>
  </dataValidations>
  <pageMargins left="0.78740157499999996" right="0.78740157499999996" top="0.984251969" bottom="0.984251969" header="0.49212598499999999" footer="0.49212598499999999"/>
  <pageSetup paperSize="9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Excedente</vt:lpstr>
      <vt:lpstr>PROCV DUAS CONDICOES</vt:lpstr>
      <vt:lpstr>AGUIA_SUL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Fialkoski</dc:creator>
  <cp:lastModifiedBy>Ricardo Fialkoski</cp:lastModifiedBy>
  <cp:lastPrinted>2013-06-28T19:04:10Z</cp:lastPrinted>
  <dcterms:created xsi:type="dcterms:W3CDTF">2013-12-20T12:15:11Z</dcterms:created>
  <dcterms:modified xsi:type="dcterms:W3CDTF">2017-12-14T23:09:53Z</dcterms:modified>
</cp:coreProperties>
</file>