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1997m\Downloads\"/>
    </mc:Choice>
  </mc:AlternateContent>
  <xr:revisionPtr revIDLastSave="0" documentId="13_ncr:1_{7B1DAAFE-03DB-4AB4-9B97-3BD4A67B8C5F}" xr6:coauthVersionLast="47" xr6:coauthVersionMax="47" xr10:uidLastSave="{00000000-0000-0000-0000-000000000000}"/>
  <bookViews>
    <workbookView xWindow="-105" yWindow="0" windowWidth="14610" windowHeight="15585" xr2:uid="{00000000-000D-0000-FFFF-FFFF00000000}"/>
  </bookViews>
  <sheets>
    <sheet name="Data Set" sheetId="1" r:id="rId1"/>
    <sheet name="Membership Duration in Month" sheetId="2" r:id="rId2"/>
    <sheet name="Referral Impact" sheetId="3" r:id="rId3"/>
    <sheet name="Revenue Calculation" sheetId="4" r:id="rId4"/>
    <sheet name="Identify Low Engagement Member" sheetId="9" r:id="rId5"/>
    <sheet name="Segment Profitability Dashboard" sheetId="6" r:id="rId6"/>
    <sheet name="Gender &amp; Age Distribution" sheetId="7" r:id="rId7"/>
  </sheets>
  <definedNames>
    <definedName name="Slicer_City">#N/A</definedName>
    <definedName name="Slicer_Membership_Type">#N/A</definedName>
    <definedName name="Slicer_Referred">#N/A</definedName>
  </definedNames>
  <calcPr calcId="181029"/>
  <pivotCaches>
    <pivotCache cacheId="5" r:id="rId8"/>
    <pivotCache cacheId="10" r:id="rId9"/>
    <pivotCache cacheId="27" r:id="rId10"/>
    <pivotCache cacheId="43" r:id="rId11"/>
    <pivotCache cacheId="48"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uri="GoogleSheetsCustomDataVersion2">
      <go:sheetsCustomData xmlns:go="http://customooxmlschemas.google.com/" r:id="rId16" roundtripDataChecksum="GJwS0+B45xNQM+LKEkjyJlcr0UGtKlsJIMlgA/KehTo="/>
    </ext>
  </extLst>
</workbook>
</file>

<file path=xl/calcChain.xml><?xml version="1.0" encoding="utf-8"?>
<calcChain xmlns="http://schemas.openxmlformats.org/spreadsheetml/2006/main">
  <c r="N3" i="7" l="1"/>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2" i="7"/>
  <c r="K36" i="7"/>
  <c r="I36" i="7"/>
  <c r="L36" i="7" s="1"/>
  <c r="K35" i="7"/>
  <c r="I35" i="7"/>
  <c r="L35" i="7" s="1"/>
  <c r="L34" i="7"/>
  <c r="K34" i="7"/>
  <c r="I34" i="7"/>
  <c r="K33" i="7"/>
  <c r="I33" i="7"/>
  <c r="L33" i="7" s="1"/>
  <c r="K32" i="7"/>
  <c r="I32" i="7"/>
  <c r="L32" i="7" s="1"/>
  <c r="K31" i="7"/>
  <c r="I31" i="7"/>
  <c r="L31" i="7" s="1"/>
  <c r="L30" i="7"/>
  <c r="K30" i="7"/>
  <c r="I30" i="7"/>
  <c r="K29" i="7"/>
  <c r="I29" i="7"/>
  <c r="L29" i="7" s="1"/>
  <c r="K28" i="7"/>
  <c r="I28" i="7"/>
  <c r="L28" i="7" s="1"/>
  <c r="K27" i="7"/>
  <c r="I27" i="7"/>
  <c r="L27" i="7" s="1"/>
  <c r="L26" i="7"/>
  <c r="K26" i="7"/>
  <c r="I26" i="7"/>
  <c r="K25" i="7"/>
  <c r="I25" i="7"/>
  <c r="L25" i="7" s="1"/>
  <c r="K24" i="7"/>
  <c r="I24" i="7"/>
  <c r="L24" i="7" s="1"/>
  <c r="K23" i="7"/>
  <c r="I23" i="7"/>
  <c r="L23" i="7" s="1"/>
  <c r="L22" i="7"/>
  <c r="K22" i="7"/>
  <c r="I22" i="7"/>
  <c r="K21" i="7"/>
  <c r="I21" i="7"/>
  <c r="L21" i="7" s="1"/>
  <c r="K20" i="7"/>
  <c r="I20" i="7"/>
  <c r="L20" i="7" s="1"/>
  <c r="K19" i="7"/>
  <c r="I19" i="7"/>
  <c r="L19" i="7" s="1"/>
  <c r="L18" i="7"/>
  <c r="K18" i="7"/>
  <c r="I18" i="7"/>
  <c r="K17" i="7"/>
  <c r="I17" i="7"/>
  <c r="L17" i="7" s="1"/>
  <c r="K16" i="7"/>
  <c r="I16" i="7"/>
  <c r="L16" i="7" s="1"/>
  <c r="K15" i="7"/>
  <c r="I15" i="7"/>
  <c r="L15" i="7" s="1"/>
  <c r="L14" i="7"/>
  <c r="K14" i="7"/>
  <c r="I14" i="7"/>
  <c r="K13" i="7"/>
  <c r="I13" i="7"/>
  <c r="L13" i="7" s="1"/>
  <c r="K12" i="7"/>
  <c r="I12" i="7"/>
  <c r="L12" i="7" s="1"/>
  <c r="K11" i="7"/>
  <c r="I11" i="7"/>
  <c r="L11" i="7" s="1"/>
  <c r="L10" i="7"/>
  <c r="K10" i="7"/>
  <c r="I10" i="7"/>
  <c r="K9" i="7"/>
  <c r="I9" i="7"/>
  <c r="L9" i="7" s="1"/>
  <c r="K8" i="7"/>
  <c r="I8" i="7"/>
  <c r="L8" i="7" s="1"/>
  <c r="K7" i="7"/>
  <c r="I7" i="7"/>
  <c r="L7" i="7" s="1"/>
  <c r="L6" i="7"/>
  <c r="K6" i="7"/>
  <c r="I6" i="7"/>
  <c r="K5" i="7"/>
  <c r="I5" i="7"/>
  <c r="L5" i="7" s="1"/>
  <c r="K4" i="7"/>
  <c r="I4" i="7"/>
  <c r="L4" i="7" s="1"/>
  <c r="K3" i="7"/>
  <c r="I3" i="7"/>
  <c r="L3" i="7" s="1"/>
  <c r="L2" i="7"/>
  <c r="K2" i="7"/>
  <c r="I2" i="7"/>
  <c r="K36" i="6"/>
  <c r="I36" i="6"/>
  <c r="L36" i="6" s="1"/>
  <c r="K35" i="6"/>
  <c r="I35" i="6"/>
  <c r="L35" i="6" s="1"/>
  <c r="K34" i="6"/>
  <c r="I34" i="6"/>
  <c r="L34" i="6" s="1"/>
  <c r="K33" i="6"/>
  <c r="I33" i="6"/>
  <c r="L33" i="6" s="1"/>
  <c r="K32" i="6"/>
  <c r="I32" i="6"/>
  <c r="L32" i="6" s="1"/>
  <c r="K31" i="6"/>
  <c r="I31" i="6"/>
  <c r="L31" i="6" s="1"/>
  <c r="K30" i="6"/>
  <c r="I30" i="6"/>
  <c r="L30" i="6" s="1"/>
  <c r="K29" i="6"/>
  <c r="I29" i="6"/>
  <c r="L29" i="6" s="1"/>
  <c r="K28" i="6"/>
  <c r="I28" i="6"/>
  <c r="L28" i="6" s="1"/>
  <c r="K27" i="6"/>
  <c r="I27" i="6"/>
  <c r="L27" i="6" s="1"/>
  <c r="K26" i="6"/>
  <c r="I26" i="6"/>
  <c r="L26" i="6" s="1"/>
  <c r="K25" i="6"/>
  <c r="I25" i="6"/>
  <c r="L25" i="6" s="1"/>
  <c r="K24" i="6"/>
  <c r="I24" i="6"/>
  <c r="L24" i="6" s="1"/>
  <c r="K23" i="6"/>
  <c r="I23" i="6"/>
  <c r="L23" i="6" s="1"/>
  <c r="K22" i="6"/>
  <c r="I22" i="6"/>
  <c r="L22" i="6" s="1"/>
  <c r="K21" i="6"/>
  <c r="I21" i="6"/>
  <c r="L21" i="6" s="1"/>
  <c r="K20" i="6"/>
  <c r="I20" i="6"/>
  <c r="L20" i="6" s="1"/>
  <c r="K19" i="6"/>
  <c r="I19" i="6"/>
  <c r="L19" i="6" s="1"/>
  <c r="K18" i="6"/>
  <c r="I18" i="6"/>
  <c r="L18" i="6" s="1"/>
  <c r="K17" i="6"/>
  <c r="I17" i="6"/>
  <c r="L17" i="6" s="1"/>
  <c r="K16" i="6"/>
  <c r="I16" i="6"/>
  <c r="L16" i="6" s="1"/>
  <c r="K15" i="6"/>
  <c r="I15" i="6"/>
  <c r="L15" i="6" s="1"/>
  <c r="K14" i="6"/>
  <c r="I14" i="6"/>
  <c r="L14" i="6" s="1"/>
  <c r="K13" i="6"/>
  <c r="I13" i="6"/>
  <c r="L13" i="6" s="1"/>
  <c r="K12" i="6"/>
  <c r="I12" i="6"/>
  <c r="L12" i="6" s="1"/>
  <c r="K11" i="6"/>
  <c r="I11" i="6"/>
  <c r="L11" i="6" s="1"/>
  <c r="K10" i="6"/>
  <c r="I10" i="6"/>
  <c r="L10" i="6" s="1"/>
  <c r="K9" i="6"/>
  <c r="I9" i="6"/>
  <c r="L9" i="6" s="1"/>
  <c r="K8" i="6"/>
  <c r="I8" i="6"/>
  <c r="L8" i="6" s="1"/>
  <c r="K7" i="6"/>
  <c r="I7" i="6"/>
  <c r="L7" i="6" s="1"/>
  <c r="K6" i="6"/>
  <c r="I6" i="6"/>
  <c r="L6" i="6" s="1"/>
  <c r="K5" i="6"/>
  <c r="I5" i="6"/>
  <c r="L5" i="6" s="1"/>
  <c r="K4" i="6"/>
  <c r="I4" i="6"/>
  <c r="L4" i="6" s="1"/>
  <c r="K3" i="6"/>
  <c r="I3" i="6"/>
  <c r="L3" i="6" s="1"/>
  <c r="K2" i="6"/>
  <c r="I2" i="6"/>
  <c r="L2" i="6" s="1"/>
  <c r="K2"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J36" i="4"/>
  <c r="H36" i="4"/>
  <c r="K36" i="4" s="1"/>
  <c r="J35" i="4"/>
  <c r="H35" i="4"/>
  <c r="K35" i="4" s="1"/>
  <c r="J34" i="4"/>
  <c r="H34" i="4"/>
  <c r="K34" i="4" s="1"/>
  <c r="J33" i="4"/>
  <c r="H33" i="4"/>
  <c r="K33" i="4" s="1"/>
  <c r="J32" i="4"/>
  <c r="H32" i="4"/>
  <c r="K32" i="4" s="1"/>
  <c r="J31" i="4"/>
  <c r="H31" i="4"/>
  <c r="K31" i="4" s="1"/>
  <c r="J30" i="4"/>
  <c r="H30" i="4"/>
  <c r="K30" i="4" s="1"/>
  <c r="J29" i="4"/>
  <c r="H29" i="4"/>
  <c r="K29" i="4" s="1"/>
  <c r="J28" i="4"/>
  <c r="H28" i="4"/>
  <c r="K28" i="4" s="1"/>
  <c r="J27" i="4"/>
  <c r="H27" i="4"/>
  <c r="K27" i="4" s="1"/>
  <c r="J26" i="4"/>
  <c r="H26" i="4"/>
  <c r="K26" i="4" s="1"/>
  <c r="J25" i="4"/>
  <c r="H25" i="4"/>
  <c r="K25" i="4" s="1"/>
  <c r="J24" i="4"/>
  <c r="H24" i="4"/>
  <c r="K24" i="4" s="1"/>
  <c r="J23" i="4"/>
  <c r="H23" i="4"/>
  <c r="K23" i="4" s="1"/>
  <c r="J22" i="4"/>
  <c r="H22" i="4"/>
  <c r="K22" i="4" s="1"/>
  <c r="J21" i="4"/>
  <c r="H21" i="4"/>
  <c r="K21" i="4" s="1"/>
  <c r="J20" i="4"/>
  <c r="H20" i="4"/>
  <c r="K20" i="4" s="1"/>
  <c r="J19" i="4"/>
  <c r="H19" i="4"/>
  <c r="K19" i="4" s="1"/>
  <c r="J18" i="4"/>
  <c r="H18" i="4"/>
  <c r="K18" i="4" s="1"/>
  <c r="J17" i="4"/>
  <c r="H17" i="4"/>
  <c r="K17" i="4" s="1"/>
  <c r="J16" i="4"/>
  <c r="H16" i="4"/>
  <c r="K16" i="4" s="1"/>
  <c r="J15" i="4"/>
  <c r="H15" i="4"/>
  <c r="K15" i="4" s="1"/>
  <c r="J14" i="4"/>
  <c r="H14" i="4"/>
  <c r="K14" i="4" s="1"/>
  <c r="J13" i="4"/>
  <c r="H13" i="4"/>
  <c r="K13" i="4" s="1"/>
  <c r="J12" i="4"/>
  <c r="H12" i="4"/>
  <c r="K12" i="4" s="1"/>
  <c r="J11" i="4"/>
  <c r="H11" i="4"/>
  <c r="K11" i="4" s="1"/>
  <c r="J10" i="4"/>
  <c r="H10" i="4"/>
  <c r="K10" i="4" s="1"/>
  <c r="J9" i="4"/>
  <c r="H9" i="4"/>
  <c r="K9" i="4" s="1"/>
  <c r="J8" i="4"/>
  <c r="H8" i="4"/>
  <c r="K8" i="4" s="1"/>
  <c r="J7" i="4"/>
  <c r="H7" i="4"/>
  <c r="K7" i="4" s="1"/>
  <c r="J6" i="4"/>
  <c r="H6" i="4"/>
  <c r="K6" i="4" s="1"/>
  <c r="K40" i="4" s="1"/>
  <c r="J5" i="4"/>
  <c r="H5" i="4"/>
  <c r="K5" i="4" s="1"/>
  <c r="J4" i="4"/>
  <c r="H4" i="4"/>
  <c r="K4" i="4" s="1"/>
  <c r="J3" i="4"/>
  <c r="H3" i="4"/>
  <c r="K3" i="4" s="1"/>
  <c r="J2" i="4"/>
  <c r="H2" i="4"/>
  <c r="K2" i="4" s="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2"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2" i="2"/>
  <c r="L37" i="6" l="1"/>
  <c r="K37" i="4"/>
  <c r="K39" i="4"/>
  <c r="K41" i="4" s="1"/>
</calcChain>
</file>

<file path=xl/sharedStrings.xml><?xml version="1.0" encoding="utf-8"?>
<sst xmlns="http://schemas.openxmlformats.org/spreadsheetml/2006/main" count="1285" uniqueCount="125">
  <si>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</si>
  <si>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</si>
  <si>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</si>
  <si>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</si>
  <si>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</si>
  <si>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</si>
  <si>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</si>
  <si>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</si>
  <si>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</si>
  <si>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</si>
  <si>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</si>
  <si>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</si>
  <si>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</si>
  <si>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</si>
  <si>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</si>
  <si>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</si>
  <si>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</si>
  <si>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</si>
  <si>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</si>
  <si>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</si>
  <si>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</si>
  <si>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</si>
  <si>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</si>
  <si>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</si>
  <si>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</si>
  <si>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</si>
  <si>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</si>
  <si>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</si>
  <si>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</si>
  <si>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</si>
  <si>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</si>
  <si>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</si>
  <si>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</si>
  <si>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</si>
  <si>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</si>
  <si>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</si>
  <si>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</si>
  <si>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</si>
  <si>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</si>
  <si>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</si>
  <si>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</si>
  <si>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</si>
  <si>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</si>
  <si>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</si>
  <si>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</si>
  <si>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</si>
  <si>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</si>
  <si>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</si>
  <si>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</si>
  <si>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</si>
  <si>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</si>
  <si>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</si>
  <si>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</si>
  <si>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</si>
  <si>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</si>
  <si>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</si>
  <si>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</si>
  <si>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</si>
  <si>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</si>
  <si>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</si>
  <si>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</si>
  <si>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</si>
  <si>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</si>
  <si>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</si>
  <si>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</si>
  <si>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</si>
  <si>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</si>
  <si>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</si>
  <si>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</si>
  <si>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</si>
  <si>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</si>
  <si>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</si>
  <si>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</si>
  <si>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</si>
  <si>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</si>
  <si>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</si>
  <si>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</si>
  <si>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</si>
  <si>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</si>
  <si>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</si>
  <si>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</si>
  <si>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</si>
  <si>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</si>
  <si>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</si>
  <si>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</si>
  <si>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</si>
  <si>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</si>
  <si>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</si>
  <si>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</si>
  <si>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</si>
  <si>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</si>
  <si>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</si>
  <si>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</si>
  <si>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</si>
  <si>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</si>
  <si>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</si>
  <si>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</si>
  <si>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</si>
  <si>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</si>
  <si>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</si>
  <si>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</si>
  <si>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</si>
  <si>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</si>
  <si>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</si>
  <si>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</si>
  <si>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</si>
  <si>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</si>
  <si>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Membership_Duration_Months</t>
  </si>
  <si>
    <t>Referred</t>
  </si>
  <si>
    <t>Row Labels</t>
  </si>
  <si>
    <t>No</t>
  </si>
  <si>
    <t>Yes</t>
  </si>
  <si>
    <t>Grand Total</t>
  </si>
  <si>
    <t>Average of Monthly_Fee</t>
  </si>
  <si>
    <t>Total Revenue</t>
  </si>
  <si>
    <t>Total</t>
  </si>
  <si>
    <t>(All)</t>
  </si>
  <si>
    <t>Sum of Total Revenue</t>
  </si>
  <si>
    <t>Member ID</t>
  </si>
  <si>
    <t>Count of Member ID</t>
  </si>
  <si>
    <t>Column Labels</t>
  </si>
  <si>
    <t>Age Distribution</t>
  </si>
  <si>
    <t>Adult</t>
  </si>
  <si>
    <t>Seniors</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</si>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</sst>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scheme val="minor"/>
    </font>
    <font>
      <b/>
      <sz val="11"/>
      <color theme="1"/>
      <name val="Calibri"/>
    </font>
    <font>
      <sz val="11"/>
      <color theme="1"/>
      <name val="Calibri"/>
      <scheme val="minor"/>
    </font>
    <font>
      <sz val="11"/>
      <color theme="1"/>
      <name val="Calibri"/>
    </font>
    <font>
      <b/>
      <sz val="11"/>
      <color theme="1"/>
      <name val="Calibri"/>
      <family val="2"/>
      <scheme val="minor"/>
    </font>
    <font>
      <b/>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2" fillId="0" borderId="0" xfId="0" applyFont="1"/>
    <xf numFmtId="164" fontId="3" fillId="0" borderId="0" xfId="0" applyNumberFormat="1" applyFont="1"/>
    <xf numFmtId="0" fontId="4" fillId="0" borderId="0" xfId="0" applyFont="1"/>
    <xf numFmtId="0" fontId="5" fillId="0" borderId="1" xfId="0" applyFont="1" applyBorder="1" applyAlignment="1">
      <alignment horizontal="center" vertical="top"/>
    </xf>
    <xf numFmtId="0" fontId="5" fillId="0" borderId="2"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4" fillId="2" borderId="0" xfId="0" applyFont="1" applyFill="1"/>
    <xf numFmtId="0" fontId="0" fillId="2" borderId="0" xfId="0" applyFill="1"/>
    <xf numFmtId="0" fontId="4" fillId="3" borderId="0" xfId="0" applyFont="1" applyFill="1"/>
    <xf numFmtId="0" fontId="0" fillId="3" borderId="0" xfId="0" applyFill="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1">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3.xlsx]Segment Profitability Dashboard!PivotTable5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 Profitability Dashboard'!$C$39</c:f>
              <c:strCache>
                <c:ptCount val="1"/>
                <c:pt idx="0">
                  <c:v>Sum of 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'Segment Profitability Dashboard'!$B$40:$B$88</c:f>
              <c:multiLvlStrCache>
                <c:ptCount val="25"/>
                <c:lvl>
                  <c:pt idx="0">
                    <c:v>Yes</c:v>
                  </c:pt>
                  <c:pt idx="1">
                    <c:v>No</c:v>
                  </c:pt>
                  <c:pt idx="2">
                    <c:v>No</c:v>
                  </c:pt>
                  <c:pt idx="3">
                    <c:v>No</c:v>
                  </c:pt>
                  <c:pt idx="4">
                    <c:v>No</c:v>
                  </c:pt>
                  <c:pt idx="5">
                    <c:v>No</c:v>
                  </c:pt>
                  <c:pt idx="6">
                    <c:v>No</c:v>
                  </c:pt>
                  <c:pt idx="7">
                    <c:v>Yes</c:v>
                  </c:pt>
                  <c:pt idx="8">
                    <c:v>Yes</c:v>
                  </c:pt>
                  <c:pt idx="9">
                    <c:v>No</c:v>
                  </c:pt>
                  <c:pt idx="10">
                    <c:v>Yes</c:v>
                  </c:pt>
                  <c:pt idx="11">
                    <c:v>No</c:v>
                  </c:pt>
                  <c:pt idx="12">
                    <c:v>Yes</c:v>
                  </c:pt>
                  <c:pt idx="13">
                    <c:v>No</c:v>
                  </c:pt>
                  <c:pt idx="14">
                    <c:v>Yes</c:v>
                  </c:pt>
                  <c:pt idx="15">
                    <c:v>No</c:v>
                  </c:pt>
                  <c:pt idx="16">
                    <c:v>Yes</c:v>
                  </c:pt>
                  <c:pt idx="17">
                    <c:v>No</c:v>
                  </c:pt>
                  <c:pt idx="18">
                    <c:v>Yes</c:v>
                  </c:pt>
                  <c:pt idx="19">
                    <c:v>No</c:v>
                  </c:pt>
                  <c:pt idx="20">
                    <c:v>Yes</c:v>
                  </c:pt>
                  <c:pt idx="21">
                    <c:v>No</c:v>
                  </c:pt>
                  <c:pt idx="22">
                    <c:v>Yes</c:v>
                  </c:pt>
                  <c:pt idx="23">
                    <c:v>Yes</c:v>
                  </c:pt>
                  <c:pt idx="24">
                    <c:v>No</c:v>
                  </c:pt>
                </c:lvl>
                <c:lvl>
                  <c:pt idx="0">
                    <c:v>Basic</c:v>
                  </c:pt>
                  <c:pt idx="1">
                    <c:v>Family</c:v>
                  </c:pt>
                  <c:pt idx="2">
                    <c:v>Premium</c:v>
                  </c:pt>
                  <c:pt idx="3">
                    <c:v>Standard</c:v>
                  </c:pt>
                  <c:pt idx="4">
                    <c:v>Basic</c:v>
                  </c:pt>
                  <c:pt idx="5">
                    <c:v>Family</c:v>
                  </c:pt>
                  <c:pt idx="6">
                    <c:v>Standard</c:v>
                  </c:pt>
                  <c:pt idx="8">
                    <c:v>Basic</c:v>
                  </c:pt>
                  <c:pt idx="9">
                    <c:v>Family</c:v>
                  </c:pt>
                  <c:pt idx="11">
                    <c:v>Premium</c:v>
                  </c:pt>
                  <c:pt idx="12">
                    <c:v>Standard</c:v>
                  </c:pt>
                  <c:pt idx="13">
                    <c:v>Basic</c:v>
                  </c:pt>
                  <c:pt idx="15">
                    <c:v>Family</c:v>
                  </c:pt>
                  <c:pt idx="17">
                    <c:v>Premium</c:v>
                  </c:pt>
                  <c:pt idx="19">
                    <c:v>Standard</c:v>
                  </c:pt>
                  <c:pt idx="21">
                    <c:v>Basic</c:v>
                  </c:pt>
                  <c:pt idx="23">
                    <c:v>Premium</c:v>
                  </c:pt>
                  <c:pt idx="24">
                    <c:v>Standard</c:v>
                  </c:pt>
                </c:lvl>
                <c:lvl>
                  <c:pt idx="0">
                    <c:v>Delhi</c:v>
                  </c:pt>
                  <c:pt idx="4">
                    <c:v>Hyderabad</c:v>
                  </c:pt>
                  <c:pt idx="8">
                    <c:v>Kolkata</c:v>
                  </c:pt>
                  <c:pt idx="13">
                    <c:v>Mumbai</c:v>
                  </c:pt>
                  <c:pt idx="21">
                    <c:v>Pune</c:v>
                  </c:pt>
                </c:lvl>
              </c:multiLvlStrCache>
            </c:multiLvlStrRef>
          </c:cat>
          <c:val>
            <c:numRef>
              <c:f>'Segment Profitability Dashboard'!$C$40:$C$88</c:f>
              <c:numCache>
                <c:formatCode>General</c:formatCode>
                <c:ptCount val="25"/>
                <c:pt idx="0">
                  <c:v>14400</c:v>
                </c:pt>
                <c:pt idx="1">
                  <c:v>35000</c:v>
                </c:pt>
                <c:pt idx="2">
                  <c:v>0</c:v>
                </c:pt>
                <c:pt idx="3">
                  <c:v>0</c:v>
                </c:pt>
                <c:pt idx="4">
                  <c:v>4800</c:v>
                </c:pt>
                <c:pt idx="5">
                  <c:v>0</c:v>
                </c:pt>
                <c:pt idx="6">
                  <c:v>13200</c:v>
                </c:pt>
                <c:pt idx="7">
                  <c:v>10800</c:v>
                </c:pt>
                <c:pt idx="8">
                  <c:v>0</c:v>
                </c:pt>
                <c:pt idx="9">
                  <c:v>2500</c:v>
                </c:pt>
                <c:pt idx="10">
                  <c:v>5000</c:v>
                </c:pt>
                <c:pt idx="11">
                  <c:v>9000</c:v>
                </c:pt>
                <c:pt idx="12">
                  <c:v>15600</c:v>
                </c:pt>
                <c:pt idx="13">
                  <c:v>8800</c:v>
                </c:pt>
                <c:pt idx="14">
                  <c:v>1600</c:v>
                </c:pt>
                <c:pt idx="15">
                  <c:v>0</c:v>
                </c:pt>
                <c:pt idx="16">
                  <c:v>15000</c:v>
                </c:pt>
                <c:pt idx="17">
                  <c:v>30600</c:v>
                </c:pt>
                <c:pt idx="18">
                  <c:v>3600</c:v>
                </c:pt>
                <c:pt idx="19">
                  <c:v>14400</c:v>
                </c:pt>
                <c:pt idx="20">
                  <c:v>2400</c:v>
                </c:pt>
                <c:pt idx="21">
                  <c:v>1600</c:v>
                </c:pt>
                <c:pt idx="22">
                  <c:v>0</c:v>
                </c:pt>
                <c:pt idx="23">
                  <c:v>7200</c:v>
                </c:pt>
                <c:pt idx="24">
                  <c:v>14400</c:v>
                </c:pt>
              </c:numCache>
            </c:numRef>
          </c:val>
          <c:extLst>
            <c:ext xmlns:c16="http://schemas.microsoft.com/office/drawing/2014/chart" uri="{C3380CC4-5D6E-409C-BE32-E72D297353CC}">
              <c16:uniqueId val="{00000000-774A-4C06-B41D-33BFC91603A7}"/>
            </c:ext>
          </c:extLst>
        </c:ser>
        <c:ser>
          <c:idx val="1"/>
          <c:order val="1"/>
          <c:tx>
            <c:strRef>
              <c:f>'Segment Profitability Dashboard'!$D$39</c:f>
              <c:strCache>
                <c:ptCount val="1"/>
                <c:pt idx="0">
                  <c:v>Count of Member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'Segment Profitability Dashboard'!$B$40:$B$88</c:f>
              <c:multiLvlStrCache>
                <c:ptCount val="25"/>
                <c:lvl>
                  <c:pt idx="0">
                    <c:v>Yes</c:v>
                  </c:pt>
                  <c:pt idx="1">
                    <c:v>No</c:v>
                  </c:pt>
                  <c:pt idx="2">
                    <c:v>No</c:v>
                  </c:pt>
                  <c:pt idx="3">
                    <c:v>No</c:v>
                  </c:pt>
                  <c:pt idx="4">
                    <c:v>No</c:v>
                  </c:pt>
                  <c:pt idx="5">
                    <c:v>No</c:v>
                  </c:pt>
                  <c:pt idx="6">
                    <c:v>No</c:v>
                  </c:pt>
                  <c:pt idx="7">
                    <c:v>Yes</c:v>
                  </c:pt>
                  <c:pt idx="8">
                    <c:v>Yes</c:v>
                  </c:pt>
                  <c:pt idx="9">
                    <c:v>No</c:v>
                  </c:pt>
                  <c:pt idx="10">
                    <c:v>Yes</c:v>
                  </c:pt>
                  <c:pt idx="11">
                    <c:v>No</c:v>
                  </c:pt>
                  <c:pt idx="12">
                    <c:v>Yes</c:v>
                  </c:pt>
                  <c:pt idx="13">
                    <c:v>No</c:v>
                  </c:pt>
                  <c:pt idx="14">
                    <c:v>Yes</c:v>
                  </c:pt>
                  <c:pt idx="15">
                    <c:v>No</c:v>
                  </c:pt>
                  <c:pt idx="16">
                    <c:v>Yes</c:v>
                  </c:pt>
                  <c:pt idx="17">
                    <c:v>No</c:v>
                  </c:pt>
                  <c:pt idx="18">
                    <c:v>Yes</c:v>
                  </c:pt>
                  <c:pt idx="19">
                    <c:v>No</c:v>
                  </c:pt>
                  <c:pt idx="20">
                    <c:v>Yes</c:v>
                  </c:pt>
                  <c:pt idx="21">
                    <c:v>No</c:v>
                  </c:pt>
                  <c:pt idx="22">
                    <c:v>Yes</c:v>
                  </c:pt>
                  <c:pt idx="23">
                    <c:v>Yes</c:v>
                  </c:pt>
                  <c:pt idx="24">
                    <c:v>No</c:v>
                  </c:pt>
                </c:lvl>
                <c:lvl>
                  <c:pt idx="0">
                    <c:v>Basic</c:v>
                  </c:pt>
                  <c:pt idx="1">
                    <c:v>Family</c:v>
                  </c:pt>
                  <c:pt idx="2">
                    <c:v>Premium</c:v>
                  </c:pt>
                  <c:pt idx="3">
                    <c:v>Standard</c:v>
                  </c:pt>
                  <c:pt idx="4">
                    <c:v>Basic</c:v>
                  </c:pt>
                  <c:pt idx="5">
                    <c:v>Family</c:v>
                  </c:pt>
                  <c:pt idx="6">
                    <c:v>Standard</c:v>
                  </c:pt>
                  <c:pt idx="8">
                    <c:v>Basic</c:v>
                  </c:pt>
                  <c:pt idx="9">
                    <c:v>Family</c:v>
                  </c:pt>
                  <c:pt idx="11">
                    <c:v>Premium</c:v>
                  </c:pt>
                  <c:pt idx="12">
                    <c:v>Standard</c:v>
                  </c:pt>
                  <c:pt idx="13">
                    <c:v>Basic</c:v>
                  </c:pt>
                  <c:pt idx="15">
                    <c:v>Family</c:v>
                  </c:pt>
                  <c:pt idx="17">
                    <c:v>Premium</c:v>
                  </c:pt>
                  <c:pt idx="19">
                    <c:v>Standard</c:v>
                  </c:pt>
                  <c:pt idx="21">
                    <c:v>Basic</c:v>
                  </c:pt>
                  <c:pt idx="23">
                    <c:v>Premium</c:v>
                  </c:pt>
                  <c:pt idx="24">
                    <c:v>Standard</c:v>
                  </c:pt>
                </c:lvl>
                <c:lvl>
                  <c:pt idx="0">
                    <c:v>Delhi</c:v>
                  </c:pt>
                  <c:pt idx="4">
                    <c:v>Hyderabad</c:v>
                  </c:pt>
                  <c:pt idx="8">
                    <c:v>Kolkata</c:v>
                  </c:pt>
                  <c:pt idx="13">
                    <c:v>Mumbai</c:v>
                  </c:pt>
                  <c:pt idx="21">
                    <c:v>Pune</c:v>
                  </c:pt>
                </c:lvl>
              </c:multiLvlStrCache>
            </c:multiLvlStrRef>
          </c:cat>
          <c:val>
            <c:numRef>
              <c:f>'Segment Profitability Dashboard'!$D$40:$D$88</c:f>
              <c:numCache>
                <c:formatCode>General</c:formatCode>
                <c:ptCount val="25"/>
                <c:pt idx="0">
                  <c:v>1</c:v>
                </c:pt>
                <c:pt idx="1">
                  <c:v>1</c:v>
                </c:pt>
                <c:pt idx="2">
                  <c:v>1</c:v>
                </c:pt>
                <c:pt idx="3">
                  <c:v>1</c:v>
                </c:pt>
                <c:pt idx="4">
                  <c:v>1</c:v>
                </c:pt>
                <c:pt idx="5">
                  <c:v>1</c:v>
                </c:pt>
                <c:pt idx="6">
                  <c:v>1</c:v>
                </c:pt>
                <c:pt idx="7">
                  <c:v>2</c:v>
                </c:pt>
                <c:pt idx="8">
                  <c:v>1</c:v>
                </c:pt>
                <c:pt idx="9">
                  <c:v>1</c:v>
                </c:pt>
                <c:pt idx="10">
                  <c:v>1</c:v>
                </c:pt>
                <c:pt idx="11">
                  <c:v>2</c:v>
                </c:pt>
                <c:pt idx="12">
                  <c:v>1</c:v>
                </c:pt>
                <c:pt idx="13">
                  <c:v>2</c:v>
                </c:pt>
                <c:pt idx="14">
                  <c:v>1</c:v>
                </c:pt>
                <c:pt idx="15">
                  <c:v>1</c:v>
                </c:pt>
                <c:pt idx="16">
                  <c:v>1</c:v>
                </c:pt>
                <c:pt idx="17">
                  <c:v>1</c:v>
                </c:pt>
                <c:pt idx="18">
                  <c:v>1</c:v>
                </c:pt>
                <c:pt idx="19">
                  <c:v>2</c:v>
                </c:pt>
                <c:pt idx="20">
                  <c:v>1</c:v>
                </c:pt>
                <c:pt idx="21">
                  <c:v>1</c:v>
                </c:pt>
                <c:pt idx="22">
                  <c:v>1</c:v>
                </c:pt>
                <c:pt idx="23">
                  <c:v>1</c:v>
                </c:pt>
                <c:pt idx="24">
                  <c:v>2</c:v>
                </c:pt>
              </c:numCache>
            </c:numRef>
          </c:val>
          <c:extLst>
            <c:ext xmlns:c16="http://schemas.microsoft.com/office/drawing/2014/chart" uri="{C3380CC4-5D6E-409C-BE32-E72D297353CC}">
              <c16:uniqueId val="{00000001-774A-4C06-B41D-33BFC91603A7}"/>
            </c:ext>
          </c:extLst>
        </c:ser>
        <c:dLbls>
          <c:dLblPos val="outEnd"/>
          <c:showLegendKey val="0"/>
          <c:showVal val="1"/>
          <c:showCatName val="0"/>
          <c:showSerName val="0"/>
          <c:showPercent val="0"/>
          <c:showBubbleSize val="0"/>
        </c:dLbls>
        <c:gapWidth val="100"/>
        <c:overlap val="-24"/>
        <c:axId val="1801698592"/>
        <c:axId val="1801691392"/>
      </c:barChart>
      <c:catAx>
        <c:axId val="1801698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91392"/>
        <c:crosses val="autoZero"/>
        <c:auto val="1"/>
        <c:lblAlgn val="ctr"/>
        <c:lblOffset val="100"/>
        <c:noMultiLvlLbl val="0"/>
      </c:catAx>
      <c:valAx>
        <c:axId val="180169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38</xdr:row>
      <xdr:rowOff>19050</xdr:rowOff>
    </xdr:from>
    <xdr:to>
      <xdr:col>7</xdr:col>
      <xdr:colOff>57150</xdr:colOff>
      <xdr:row>51</xdr:row>
      <xdr:rowOff>66675</xdr:rowOff>
    </xdr:to>
    <mc:AlternateContent xmlns:mc="http://schemas.openxmlformats.org/markup-compatibility/2006">
      <mc:Choice xmlns:a14="http://schemas.microsoft.com/office/drawing/2010/main" Requires="a14">
        <xdr:graphicFrame macro="">
          <xdr:nvGraphicFramePr>
            <xdr:cNvPr id="2" name="Membership_Type">
              <a:extLst>
                <a:ext uri="{FF2B5EF4-FFF2-40B4-BE49-F238E27FC236}">
                  <a16:creationId xmlns:a16="http://schemas.microsoft.com/office/drawing/2014/main" id="{80C57B2A-710E-4C87-C83C-E6AC1D0BB301}"/>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4410075" y="725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133350</xdr:colOff>
      <xdr:row>38</xdr:row>
      <xdr:rowOff>19050</xdr:rowOff>
    </xdr:from>
    <xdr:to>
      <xdr:col>10</xdr:col>
      <xdr:colOff>133350</xdr:colOff>
      <xdr:row>51</xdr:row>
      <xdr:rowOff>66675</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002D59E5-ED9A-28CB-158D-4007B8DC11B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315075" y="725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38</xdr:row>
      <xdr:rowOff>19050</xdr:rowOff>
    </xdr:from>
    <xdr:to>
      <xdr:col>13</xdr:col>
      <xdr:colOff>276225</xdr:colOff>
      <xdr:row>51</xdr:row>
      <xdr:rowOff>66675</xdr:rowOff>
    </xdr:to>
    <mc:AlternateContent xmlns:mc="http://schemas.openxmlformats.org/markup-compatibility/2006">
      <mc:Choice xmlns:a14="http://schemas.microsoft.com/office/drawing/2010/main" Requires="a14">
        <xdr:graphicFrame macro="">
          <xdr:nvGraphicFramePr>
            <xdr:cNvPr id="4" name="Referred">
              <a:extLst>
                <a:ext uri="{FF2B5EF4-FFF2-40B4-BE49-F238E27FC236}">
                  <a16:creationId xmlns:a16="http://schemas.microsoft.com/office/drawing/2014/main" id="{BE614E62-689B-A14A-BB4F-FB704C777C2A}"/>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dr:sp macro="" textlink="">
          <xdr:nvSpPr>
            <xdr:cNvPr id="0" name=""/>
            <xdr:cNvSpPr>
              <a:spLocks noTextEdit="1"/>
            </xdr:cNvSpPr>
          </xdr:nvSpPr>
          <xdr:spPr>
            <a:xfrm>
              <a:off x="8286750" y="725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219074</xdr:colOff>
      <xdr:row>52</xdr:row>
      <xdr:rowOff>80962</xdr:rowOff>
    </xdr:from>
    <xdr:to>
      <xdr:col>24</xdr:col>
      <xdr:colOff>504825</xdr:colOff>
      <xdr:row>74</xdr:row>
      <xdr:rowOff>104775</xdr:rowOff>
    </xdr:to>
    <xdr:graphicFrame macro="">
      <xdr:nvGraphicFramePr>
        <xdr:cNvPr id="5" name="Chart 4">
          <a:extLst>
            <a:ext uri="{FF2B5EF4-FFF2-40B4-BE49-F238E27FC236}">
              <a16:creationId xmlns:a16="http://schemas.microsoft.com/office/drawing/2014/main" id="{0F1F3BD2-CA9B-25E0-52A5-E36E66616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singh" refreshedDate="45770.535565740742" createdVersion="8" refreshedVersion="8" minRefreshableVersion="3" recordCount="35" xr:uid="{AD057336-94F2-4CAF-9281-57804286AD39}">
  <cacheSource type="worksheet">
    <worksheetSource ref="K1:L36" sheet="Referral Impact"/>
  </cacheSource>
  <cacheFields count="2">
    <cacheField name="Monthly_Fee" numFmtId="0">
      <sharedItems containsSemiMixedTypes="0" containsString="0" containsNumber="1" containsInteger="1" minValue="800" maxValue="2500"/>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singh" refreshedDate="45770.546615162035" createdVersion="8" refreshedVersion="8" minRefreshableVersion="3" recordCount="35" xr:uid="{B1B48EB8-F6F0-438A-9B7A-39370DC21508}">
  <cacheSource type="worksheet">
    <worksheetSource ref="A1:K36" sheet="Revenue Calculation"/>
  </cacheSource>
  <cacheFields count="11">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Monthly_Fee" numFmtId="0">
      <sharedItems containsSemiMixedTypes="0" containsString="0" containsNumber="1" containsInteger="1" minValue="800" maxValue="2500"/>
    </cacheField>
    <cacheField name="Referred" numFmtId="0">
      <sharedItems/>
    </cacheField>
    <cacheField name="Total 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singh" refreshedDate="45770.621588078706" createdVersion="8" refreshedVersion="8" minRefreshableVersion="3" recordCount="35" xr:uid="{6D42A7B4-8255-450C-8012-D1E6FC155EF9}">
  <cacheSource type="worksheet">
    <worksheetSource ref="A1:L36" sheet="Segment Profitability Dashboard"/>
  </cacheSource>
  <cacheFields count="12">
    <cacheField name="Member ID" numFmtId="0">
      <sharedItems/>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Monthly_Fee" numFmtId="0">
      <sharedItems containsSemiMixedTypes="0" containsString="0" containsNumber="1" containsInteger="1" minValue="800" maxValue="2500"/>
    </cacheField>
    <cacheField name="Referred" numFmtId="0">
      <sharedItems count="2">
        <s v="Yes"/>
        <s v="No"/>
      </sharedItems>
    </cacheField>
    <cacheField name="Total 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pivotCacheId="210634222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singh" refreshedDate="45770.633587152777" createdVersion="8" refreshedVersion="8" minRefreshableVersion="3" recordCount="35" xr:uid="{B6C2CA0F-0B6E-48E8-AF98-8E3212D2EF97}">
  <cacheSource type="worksheet">
    <worksheetSource ref="A1:M36" sheet="Gender &amp; Age Distribution"/>
  </cacheSource>
  <cacheFields count="13">
    <cacheField name="Member ID" numFmtId="0">
      <sharedItems/>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Monthly_Fee" numFmtId="0">
      <sharedItems containsSemiMixedTypes="0" containsString="0" containsNumber="1" containsInteger="1" minValue="800" maxValue="2500"/>
    </cacheField>
    <cacheField name="Referred" numFmtId="0">
      <sharedItems/>
    </cacheField>
    <cacheField name="Total Revenue" numFmtId="0">
      <sharedItems containsSemiMixedTypes="0" containsString="0" containsNumber="1" containsInteger="1" minValue="0" maxValue="35000"/>
    </cacheField>
    <cacheField name="Age" numFmtId="0">
      <sharedItems containsSemiMixedTypes="0" containsString="0" containsNumber="1" containsInteger="1" minValue="19" maxValue="59" count="26">
        <n v="59"/>
        <n v="27"/>
        <n v="24"/>
        <n v="31"/>
        <n v="19"/>
        <n v="40"/>
        <n v="41"/>
        <n v="43"/>
        <n v="42"/>
        <n v="37"/>
        <n v="48"/>
        <n v="36"/>
        <n v="39"/>
        <n v="44"/>
        <n v="35"/>
        <n v="56"/>
        <n v="28"/>
        <n v="57"/>
        <n v="26"/>
        <n v="25"/>
        <n v="53"/>
        <n v="29"/>
        <n v="52"/>
        <n v="20"/>
        <n v="22"/>
        <n v="23"/>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singh" refreshedDate="45770.637783680555" createdVersion="8" refreshedVersion="8" minRefreshableVersion="3" recordCount="35" xr:uid="{9AACF843-7756-41C9-A538-9AB3FACF2ACB}">
  <cacheSource type="worksheet">
    <worksheetSource ref="A1:N36" sheet="Gender &amp; Age Distribution"/>
  </cacheSource>
  <cacheFields count="14">
    <cacheField name="Member ID" numFmtId="0">
      <sharedItems/>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Monthly_Fee" numFmtId="0">
      <sharedItems containsSemiMixedTypes="0" containsString="0" containsNumber="1" containsInteger="1" minValue="800" maxValue="2500"/>
    </cacheField>
    <cacheField name="Referred" numFmtId="0">
      <sharedItems/>
    </cacheField>
    <cacheField name="Total Revenue" numFmtId="0">
      <sharedItems containsSemiMixedTypes="0" containsString="0" containsNumber="1" containsInteger="1" minValue="0" maxValue="35000"/>
    </cacheField>
    <cacheField name="Age" numFmtId="0">
      <sharedItems containsSemiMixedTypes="0" containsString="0" containsNumber="1" containsInteger="1" minValue="19" maxValue="59"/>
    </cacheField>
    <cacheField name="Age Distribution" numFmtId="0">
      <sharedItems count="3">
        <s v="Seniors"/>
        <s v="Youth"/>
        <s v="Adul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n v="800"/>
    <x v="0"/>
  </r>
  <r>
    <n v="800"/>
    <x v="0"/>
  </r>
  <r>
    <n v="1200"/>
    <x v="0"/>
  </r>
  <r>
    <n v="1200"/>
    <x v="0"/>
  </r>
  <r>
    <n v="2500"/>
    <x v="0"/>
  </r>
  <r>
    <n v="800"/>
    <x v="0"/>
  </r>
  <r>
    <n v="800"/>
    <x v="1"/>
  </r>
  <r>
    <n v="1800"/>
    <x v="1"/>
  </r>
  <r>
    <n v="800"/>
    <x v="0"/>
  </r>
  <r>
    <n v="1200"/>
    <x v="0"/>
  </r>
  <r>
    <n v="1200"/>
    <x v="0"/>
  </r>
  <r>
    <n v="1200"/>
    <x v="0"/>
  </r>
  <r>
    <n v="1800"/>
    <x v="1"/>
  </r>
  <r>
    <n v="1200"/>
    <x v="1"/>
  </r>
  <r>
    <n v="800"/>
    <x v="1"/>
  </r>
  <r>
    <n v="2500"/>
    <x v="1"/>
  </r>
  <r>
    <n v="1200"/>
    <x v="1"/>
  </r>
  <r>
    <n v="2500"/>
    <x v="1"/>
  </r>
  <r>
    <n v="800"/>
    <x v="1"/>
  </r>
  <r>
    <n v="2500"/>
    <x v="0"/>
  </r>
  <r>
    <n v="1800"/>
    <x v="1"/>
  </r>
  <r>
    <n v="1800"/>
    <x v="1"/>
  </r>
  <r>
    <n v="1800"/>
    <x v="1"/>
  </r>
  <r>
    <n v="1200"/>
    <x v="1"/>
  </r>
  <r>
    <n v="1800"/>
    <x v="0"/>
  </r>
  <r>
    <n v="1200"/>
    <x v="1"/>
  </r>
  <r>
    <n v="2500"/>
    <x v="1"/>
  </r>
  <r>
    <n v="1200"/>
    <x v="1"/>
  </r>
  <r>
    <n v="2500"/>
    <x v="1"/>
  </r>
  <r>
    <n v="2500"/>
    <x v="0"/>
  </r>
  <r>
    <n v="800"/>
    <x v="0"/>
  </r>
  <r>
    <n v="1200"/>
    <x v="1"/>
  </r>
  <r>
    <n v="800"/>
    <x v="1"/>
  </r>
  <r>
    <n v="1800"/>
    <x v="0"/>
  </r>
  <r>
    <n v="120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ale"/>
    <x v="0"/>
    <d v="2023-11-05T00:00:00"/>
    <d v="2024-05-13T00:00:00"/>
    <n v="25"/>
    <x v="0"/>
    <s v="Hiran Shan"/>
    <n v="6"/>
    <n v="800"/>
    <s v="Yes"/>
    <n v="4800"/>
  </r>
  <r>
    <s v="Male"/>
    <x v="0"/>
    <d v="2025-02-26T00:00:00"/>
    <d v="2025-03-24T00:00:00"/>
    <n v="20"/>
    <x v="1"/>
    <s v="Kiara Kakar"/>
    <n v="0"/>
    <n v="800"/>
    <s v="Yes"/>
    <n v="0"/>
  </r>
  <r>
    <s v="Male"/>
    <x v="1"/>
    <d v="2023-09-22T00:00:00"/>
    <d v="2024-03-20T00:00:00"/>
    <n v="18"/>
    <x v="2"/>
    <s v="Jhanvi Chaudhary"/>
    <n v="6"/>
    <n v="1200"/>
    <s v="Yes"/>
    <n v="7200"/>
  </r>
  <r>
    <s v="Female"/>
    <x v="1"/>
    <d v="2024-07-06T00:00:00"/>
    <d v="2024-10-22T00:00:00"/>
    <n v="16"/>
    <x v="2"/>
    <s v="Tara Swaminathan"/>
    <n v="3"/>
    <n v="1200"/>
    <s v="Yes"/>
    <n v="3600"/>
  </r>
  <r>
    <s v="Male"/>
    <x v="2"/>
    <d v="2023-12-26T00:00:00"/>
    <d v="2024-07-28T00:00:00"/>
    <n v="12"/>
    <x v="0"/>
    <s v="Madhav Singh"/>
    <n v="7"/>
    <n v="2500"/>
    <s v="Yes"/>
    <n v="17500"/>
  </r>
  <r>
    <s v="Male"/>
    <x v="0"/>
    <d v="2024-01-26T00:00:00"/>
    <d v="2024-04-10T00:00:00"/>
    <n v="14"/>
    <x v="3"/>
    <s v="Shray Ramakrishnan"/>
    <n v="2"/>
    <n v="800"/>
    <s v="Yes"/>
    <n v="1600"/>
  </r>
  <r>
    <s v="Female"/>
    <x v="0"/>
    <d v="2024-10-23T00:00:00"/>
    <d v="2025-01-20T00:00:00"/>
    <n v="25"/>
    <x v="1"/>
    <m/>
    <n v="2"/>
    <n v="800"/>
    <s v="No"/>
    <n v="1600"/>
  </r>
  <r>
    <s v="Male"/>
    <x v="3"/>
    <d v="2024-06-07T00:00:00"/>
    <d v="2024-09-28T00:00:00"/>
    <n v="28"/>
    <x v="4"/>
    <m/>
    <n v="3"/>
    <n v="1800"/>
    <s v="No"/>
    <n v="5400"/>
  </r>
  <r>
    <s v="Male"/>
    <x v="0"/>
    <d v="2024-10-04T00:00:00"/>
    <d v="2024-10-17T00:00:00"/>
    <n v="3"/>
    <x v="4"/>
    <s v="Nitara Comar"/>
    <n v="0"/>
    <n v="800"/>
    <s v="Yes"/>
    <n v="0"/>
  </r>
  <r>
    <s v="Male"/>
    <x v="1"/>
    <d v="2023-10-03T00:00:00"/>
    <d v="2023-12-20T00:00:00"/>
    <n v="29"/>
    <x v="3"/>
    <s v="Ranbir Karan"/>
    <n v="2"/>
    <n v="1200"/>
    <s v="Yes"/>
    <n v="2400"/>
  </r>
  <r>
    <s v="Female"/>
    <x v="1"/>
    <d v="2024-01-06T00:00:00"/>
    <d v="2024-06-16T00:00:00"/>
    <n v="13"/>
    <x v="0"/>
    <s v="Rati Sanghvi"/>
    <n v="5"/>
    <n v="1200"/>
    <s v="Yes"/>
    <n v="6000"/>
  </r>
  <r>
    <s v="Male"/>
    <x v="1"/>
    <d v="2023-08-16T00:00:00"/>
    <d v="2024-10-03T00:00:00"/>
    <n v="19"/>
    <x v="4"/>
    <s v="Ishaan Kashyap"/>
    <n v="13"/>
    <n v="1200"/>
    <s v="Yes"/>
    <n v="15600"/>
  </r>
  <r>
    <s v="Female"/>
    <x v="3"/>
    <d v="2024-09-21T00:00:00"/>
    <d v="2024-12-15T00:00:00"/>
    <n v="22"/>
    <x v="4"/>
    <m/>
    <n v="2"/>
    <n v="1800"/>
    <s v="No"/>
    <n v="3600"/>
  </r>
  <r>
    <s v="Male"/>
    <x v="1"/>
    <d v="2023-05-19T00:00:00"/>
    <d v="2023-11-12T00:00:00"/>
    <n v="28"/>
    <x v="3"/>
    <m/>
    <n v="5"/>
    <n v="1200"/>
    <s v="No"/>
    <n v="6000"/>
  </r>
  <r>
    <s v="Female"/>
    <x v="0"/>
    <d v="2024-02-11T00:00:00"/>
    <d v="2024-09-05T00:00:00"/>
    <n v="8"/>
    <x v="2"/>
    <m/>
    <n v="6"/>
    <n v="800"/>
    <s v="No"/>
    <n v="4800"/>
  </r>
  <r>
    <s v="Male"/>
    <x v="2"/>
    <d v="2025-02-14T00:00:00"/>
    <d v="2025-03-16T00:00:00"/>
    <n v="14"/>
    <x v="4"/>
    <m/>
    <n v="1"/>
    <n v="2500"/>
    <s v="No"/>
    <n v="2500"/>
  </r>
  <r>
    <s v="Male"/>
    <x v="1"/>
    <d v="2024-02-07T00:00:00"/>
    <d v="2025-01-28T00:00:00"/>
    <n v="25"/>
    <x v="2"/>
    <m/>
    <n v="11"/>
    <n v="1200"/>
    <s v="No"/>
    <n v="13200"/>
  </r>
  <r>
    <s v="Female"/>
    <x v="2"/>
    <d v="2023-10-14T00:00:00"/>
    <d v="2024-12-23T00:00:00"/>
    <n v="13"/>
    <x v="5"/>
    <m/>
    <n v="14"/>
    <n v="2500"/>
    <s v="No"/>
    <n v="35000"/>
  </r>
  <r>
    <s v="Female"/>
    <x v="0"/>
    <d v="2024-03-03T00:00:00"/>
    <d v="2025-01-07T00:00:00"/>
    <n v="26"/>
    <x v="3"/>
    <m/>
    <n v="10"/>
    <n v="800"/>
    <s v="No"/>
    <n v="8000"/>
  </r>
  <r>
    <s v="Male"/>
    <x v="2"/>
    <d v="2024-05-05T00:00:00"/>
    <d v="2024-11-12T00:00:00"/>
    <n v="21"/>
    <x v="3"/>
    <s v="Tanya Bajwa"/>
    <n v="6"/>
    <n v="2500"/>
    <s v="Yes"/>
    <n v="15000"/>
  </r>
  <r>
    <s v="Female"/>
    <x v="3"/>
    <d v="2023-08-08T00:00:00"/>
    <d v="2025-01-17T00:00:00"/>
    <n v="19"/>
    <x v="3"/>
    <m/>
    <n v="17"/>
    <n v="1800"/>
    <s v="No"/>
    <n v="30600"/>
  </r>
  <r>
    <s v="Female"/>
    <x v="3"/>
    <d v="2024-01-29T00:00:00"/>
    <d v="2024-11-20T00:00:00"/>
    <n v="5"/>
    <x v="0"/>
    <m/>
    <n v="9"/>
    <n v="1800"/>
    <s v="No"/>
    <n v="16200"/>
  </r>
  <r>
    <s v="Male"/>
    <x v="3"/>
    <d v="2024-06-08T00:00:00"/>
    <d v="2024-06-12T00:00:00"/>
    <n v="18"/>
    <x v="5"/>
    <m/>
    <n v="0"/>
    <n v="1800"/>
    <s v="No"/>
    <n v="0"/>
  </r>
  <r>
    <s v="Female"/>
    <x v="1"/>
    <d v="2024-05-27T00:00:00"/>
    <d v="2025-03-14T00:00:00"/>
    <n v="6"/>
    <x v="0"/>
    <m/>
    <n v="9"/>
    <n v="1200"/>
    <s v="No"/>
    <n v="10800"/>
  </r>
  <r>
    <s v="Male"/>
    <x v="3"/>
    <d v="2023-12-26T00:00:00"/>
    <d v="2024-03-21T00:00:00"/>
    <n v="17"/>
    <x v="3"/>
    <s v="Adira Brar"/>
    <n v="2"/>
    <n v="1800"/>
    <s v="Yes"/>
    <n v="3600"/>
  </r>
  <r>
    <s v="Female"/>
    <x v="1"/>
    <d v="2025-02-14T00:00:00"/>
    <d v="2025-03-11T00:00:00"/>
    <n v="3"/>
    <x v="5"/>
    <m/>
    <n v="0"/>
    <n v="1200"/>
    <s v="No"/>
    <n v="0"/>
  </r>
  <r>
    <s v="Male"/>
    <x v="2"/>
    <d v="2025-02-10T00:00:00"/>
    <d v="2025-03-10T00:00:00"/>
    <n v="28"/>
    <x v="3"/>
    <m/>
    <n v="0"/>
    <n v="2500"/>
    <s v="No"/>
    <n v="0"/>
  </r>
  <r>
    <s v="Male"/>
    <x v="1"/>
    <d v="2024-11-18T00:00:00"/>
    <d v="2024-12-19T00:00:00"/>
    <n v="23"/>
    <x v="1"/>
    <m/>
    <n v="1"/>
    <n v="1200"/>
    <s v="No"/>
    <n v="1200"/>
  </r>
  <r>
    <s v="Female"/>
    <x v="2"/>
    <d v="2024-04-19T00:00:00"/>
    <d v="2024-04-26T00:00:00"/>
    <n v="8"/>
    <x v="2"/>
    <m/>
    <n v="0"/>
    <n v="2500"/>
    <s v="No"/>
    <n v="0"/>
  </r>
  <r>
    <s v="Female"/>
    <x v="2"/>
    <d v="2025-01-10T00:00:00"/>
    <d v="2025-03-29T00:00:00"/>
    <n v="23"/>
    <x v="4"/>
    <s v="Nakul Balakrishnan"/>
    <n v="2"/>
    <n v="2500"/>
    <s v="Yes"/>
    <n v="5000"/>
  </r>
  <r>
    <s v="Female"/>
    <x v="0"/>
    <d v="2023-06-11T00:00:00"/>
    <d v="2024-12-30T00:00:00"/>
    <n v="9"/>
    <x v="5"/>
    <s v="Darshit Sidhu"/>
    <n v="18"/>
    <n v="800"/>
    <s v="Yes"/>
    <n v="14400"/>
  </r>
  <r>
    <s v="Male"/>
    <x v="1"/>
    <d v="2024-04-09T00:00:00"/>
    <d v="2024-11-08T00:00:00"/>
    <n v="2"/>
    <x v="3"/>
    <m/>
    <n v="7"/>
    <n v="1200"/>
    <s v="No"/>
    <n v="8400"/>
  </r>
  <r>
    <s v="Male"/>
    <x v="0"/>
    <d v="2025-02-11T00:00:00"/>
    <d v="2025-03-24T00:00:00"/>
    <n v="30"/>
    <x v="3"/>
    <m/>
    <n v="1"/>
    <n v="800"/>
    <s v="No"/>
    <n v="800"/>
  </r>
  <r>
    <s v="Male"/>
    <x v="3"/>
    <d v="2024-10-23T00:00:00"/>
    <d v="2025-03-05T00:00:00"/>
    <n v="23"/>
    <x v="1"/>
    <s v="Riya Dugal"/>
    <n v="4"/>
    <n v="1800"/>
    <s v="Yes"/>
    <n v="7200"/>
  </r>
  <r>
    <s v="Female"/>
    <x v="1"/>
    <d v="2024-01-21T00:00:00"/>
    <d v="2024-12-26T00:00:00"/>
    <n v="27"/>
    <x v="1"/>
    <m/>
    <n v="11"/>
    <n v="1200"/>
    <s v="No"/>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Male"/>
    <x v="0"/>
    <d v="2023-11-05T00:00:00"/>
    <d v="2024-05-13T00:00:00"/>
    <n v="25"/>
    <x v="0"/>
    <s v="Hiran Shan"/>
    <n v="6"/>
    <n v="800"/>
    <x v="0"/>
    <n v="4800"/>
  </r>
  <r>
    <s v="M002"/>
    <s v="Male"/>
    <x v="0"/>
    <d v="2025-02-26T00:00:00"/>
    <d v="2025-03-24T00:00:00"/>
    <n v="20"/>
    <x v="1"/>
    <s v="Kiara Kakar"/>
    <n v="0"/>
    <n v="800"/>
    <x v="0"/>
    <n v="0"/>
  </r>
  <r>
    <s v="M003"/>
    <s v="Male"/>
    <x v="1"/>
    <d v="2023-09-22T00:00:00"/>
    <d v="2024-03-20T00:00:00"/>
    <n v="18"/>
    <x v="2"/>
    <s v="Jhanvi Chaudhary"/>
    <n v="6"/>
    <n v="1200"/>
    <x v="0"/>
    <n v="7200"/>
  </r>
  <r>
    <s v="M004"/>
    <s v="Female"/>
    <x v="1"/>
    <d v="2024-07-06T00:00:00"/>
    <d v="2024-10-22T00:00:00"/>
    <n v="16"/>
    <x v="2"/>
    <s v="Tara Swaminathan"/>
    <n v="3"/>
    <n v="1200"/>
    <x v="0"/>
    <n v="3600"/>
  </r>
  <r>
    <s v="M005"/>
    <s v="Male"/>
    <x v="2"/>
    <d v="2023-12-26T00:00:00"/>
    <d v="2024-07-28T00:00:00"/>
    <n v="12"/>
    <x v="0"/>
    <s v="Madhav Singh"/>
    <n v="7"/>
    <n v="2500"/>
    <x v="0"/>
    <n v="17500"/>
  </r>
  <r>
    <s v="M006"/>
    <s v="Male"/>
    <x v="0"/>
    <d v="2024-01-26T00:00:00"/>
    <d v="2024-04-10T00:00:00"/>
    <n v="14"/>
    <x v="3"/>
    <s v="Shray Ramakrishnan"/>
    <n v="2"/>
    <n v="800"/>
    <x v="0"/>
    <n v="1600"/>
  </r>
  <r>
    <s v="M007"/>
    <s v="Female"/>
    <x v="0"/>
    <d v="2024-10-23T00:00:00"/>
    <d v="2025-01-20T00:00:00"/>
    <n v="25"/>
    <x v="1"/>
    <m/>
    <n v="2"/>
    <n v="800"/>
    <x v="1"/>
    <n v="1600"/>
  </r>
  <r>
    <s v="M008"/>
    <s v="Male"/>
    <x v="3"/>
    <d v="2024-06-07T00:00:00"/>
    <d v="2024-09-28T00:00:00"/>
    <n v="28"/>
    <x v="4"/>
    <m/>
    <n v="3"/>
    <n v="1800"/>
    <x v="1"/>
    <n v="5400"/>
  </r>
  <r>
    <s v="M009"/>
    <s v="Male"/>
    <x v="0"/>
    <d v="2024-10-04T00:00:00"/>
    <d v="2024-10-17T00:00:00"/>
    <n v="3"/>
    <x v="4"/>
    <s v="Nitara Comar"/>
    <n v="0"/>
    <n v="800"/>
    <x v="0"/>
    <n v="0"/>
  </r>
  <r>
    <s v="M010"/>
    <s v="Male"/>
    <x v="1"/>
    <d v="2023-10-03T00:00:00"/>
    <d v="2023-12-20T00:00:00"/>
    <n v="29"/>
    <x v="3"/>
    <s v="Ranbir Karan"/>
    <n v="2"/>
    <n v="1200"/>
    <x v="0"/>
    <n v="2400"/>
  </r>
  <r>
    <s v="M011"/>
    <s v="Female"/>
    <x v="1"/>
    <d v="2024-01-06T00:00:00"/>
    <d v="2024-06-16T00:00:00"/>
    <n v="13"/>
    <x v="0"/>
    <s v="Rati Sanghvi"/>
    <n v="5"/>
    <n v="1200"/>
    <x v="0"/>
    <n v="6000"/>
  </r>
  <r>
    <s v="M012"/>
    <s v="Male"/>
    <x v="1"/>
    <d v="2023-08-16T00:00:00"/>
    <d v="2024-10-03T00:00:00"/>
    <n v="19"/>
    <x v="4"/>
    <s v="Ishaan Kashyap"/>
    <n v="13"/>
    <n v="1200"/>
    <x v="0"/>
    <n v="15600"/>
  </r>
  <r>
    <s v="M013"/>
    <s v="Female"/>
    <x v="3"/>
    <d v="2024-09-21T00:00:00"/>
    <d v="2024-12-15T00:00:00"/>
    <n v="22"/>
    <x v="4"/>
    <m/>
    <n v="2"/>
    <n v="1800"/>
    <x v="1"/>
    <n v="3600"/>
  </r>
  <r>
    <s v="M014"/>
    <s v="Male"/>
    <x v="1"/>
    <d v="2023-05-19T00:00:00"/>
    <d v="2023-11-12T00:00:00"/>
    <n v="28"/>
    <x v="3"/>
    <m/>
    <n v="5"/>
    <n v="1200"/>
    <x v="1"/>
    <n v="6000"/>
  </r>
  <r>
    <s v="M015"/>
    <s v="Female"/>
    <x v="0"/>
    <d v="2024-02-11T00:00:00"/>
    <d v="2024-09-05T00:00:00"/>
    <n v="8"/>
    <x v="2"/>
    <m/>
    <n v="6"/>
    <n v="800"/>
    <x v="1"/>
    <n v="4800"/>
  </r>
  <r>
    <s v="M016"/>
    <s v="Male"/>
    <x v="2"/>
    <d v="2025-02-14T00:00:00"/>
    <d v="2025-03-16T00:00:00"/>
    <n v="14"/>
    <x v="4"/>
    <m/>
    <n v="1"/>
    <n v="2500"/>
    <x v="1"/>
    <n v="2500"/>
  </r>
  <r>
    <s v="M017"/>
    <s v="Male"/>
    <x v="1"/>
    <d v="2024-02-07T00:00:00"/>
    <d v="2025-01-28T00:00:00"/>
    <n v="25"/>
    <x v="2"/>
    <m/>
    <n v="11"/>
    <n v="1200"/>
    <x v="1"/>
    <n v="13200"/>
  </r>
  <r>
    <s v="M018"/>
    <s v="Female"/>
    <x v="2"/>
    <d v="2023-10-14T00:00:00"/>
    <d v="2024-12-23T00:00:00"/>
    <n v="13"/>
    <x v="5"/>
    <m/>
    <n v="14"/>
    <n v="2500"/>
    <x v="1"/>
    <n v="35000"/>
  </r>
  <r>
    <s v="M019"/>
    <s v="Female"/>
    <x v="0"/>
    <d v="2024-03-03T00:00:00"/>
    <d v="2025-01-07T00:00:00"/>
    <n v="26"/>
    <x v="3"/>
    <m/>
    <n v="10"/>
    <n v="800"/>
    <x v="1"/>
    <n v="8000"/>
  </r>
  <r>
    <s v="M020"/>
    <s v="Male"/>
    <x v="2"/>
    <d v="2024-05-05T00:00:00"/>
    <d v="2024-11-12T00:00:00"/>
    <n v="21"/>
    <x v="3"/>
    <s v="Tanya Bajwa"/>
    <n v="6"/>
    <n v="2500"/>
    <x v="0"/>
    <n v="15000"/>
  </r>
  <r>
    <s v="M021"/>
    <s v="Female"/>
    <x v="3"/>
    <d v="2023-08-08T00:00:00"/>
    <d v="2025-01-17T00:00:00"/>
    <n v="19"/>
    <x v="3"/>
    <m/>
    <n v="17"/>
    <n v="1800"/>
    <x v="1"/>
    <n v="30600"/>
  </r>
  <r>
    <s v="M022"/>
    <s v="Female"/>
    <x v="3"/>
    <d v="2024-01-29T00:00:00"/>
    <d v="2024-11-20T00:00:00"/>
    <n v="5"/>
    <x v="0"/>
    <m/>
    <n v="9"/>
    <n v="1800"/>
    <x v="1"/>
    <n v="16200"/>
  </r>
  <r>
    <s v="M023"/>
    <s v="Male"/>
    <x v="3"/>
    <d v="2024-06-08T00:00:00"/>
    <d v="2024-06-12T00:00:00"/>
    <n v="18"/>
    <x v="5"/>
    <m/>
    <n v="0"/>
    <n v="1800"/>
    <x v="1"/>
    <n v="0"/>
  </r>
  <r>
    <s v="M024"/>
    <s v="Female"/>
    <x v="1"/>
    <d v="2024-05-27T00:00:00"/>
    <d v="2025-03-14T00:00:00"/>
    <n v="6"/>
    <x v="0"/>
    <m/>
    <n v="9"/>
    <n v="1200"/>
    <x v="1"/>
    <n v="10800"/>
  </r>
  <r>
    <s v="M025"/>
    <s v="Male"/>
    <x v="3"/>
    <d v="2023-12-26T00:00:00"/>
    <d v="2024-03-21T00:00:00"/>
    <n v="17"/>
    <x v="3"/>
    <s v="Adira Brar"/>
    <n v="2"/>
    <n v="1800"/>
    <x v="0"/>
    <n v="3600"/>
  </r>
  <r>
    <s v="M026"/>
    <s v="Female"/>
    <x v="1"/>
    <d v="2025-02-14T00:00:00"/>
    <d v="2025-03-11T00:00:00"/>
    <n v="3"/>
    <x v="5"/>
    <m/>
    <n v="0"/>
    <n v="1200"/>
    <x v="1"/>
    <n v="0"/>
  </r>
  <r>
    <s v="M027"/>
    <s v="Male"/>
    <x v="2"/>
    <d v="2025-02-10T00:00:00"/>
    <d v="2025-03-10T00:00:00"/>
    <n v="28"/>
    <x v="3"/>
    <m/>
    <n v="0"/>
    <n v="2500"/>
    <x v="1"/>
    <n v="0"/>
  </r>
  <r>
    <s v="M028"/>
    <s v="Male"/>
    <x v="1"/>
    <d v="2024-11-18T00:00:00"/>
    <d v="2024-12-19T00:00:00"/>
    <n v="23"/>
    <x v="1"/>
    <m/>
    <n v="1"/>
    <n v="1200"/>
    <x v="1"/>
    <n v="1200"/>
  </r>
  <r>
    <s v="M029"/>
    <s v="Female"/>
    <x v="2"/>
    <d v="2024-04-19T00:00:00"/>
    <d v="2024-04-26T00:00:00"/>
    <n v="8"/>
    <x v="2"/>
    <m/>
    <n v="0"/>
    <n v="2500"/>
    <x v="1"/>
    <n v="0"/>
  </r>
  <r>
    <s v="M030"/>
    <s v="Female"/>
    <x v="2"/>
    <d v="2025-01-10T00:00:00"/>
    <d v="2025-03-29T00:00:00"/>
    <n v="23"/>
    <x v="4"/>
    <s v="Nakul Balakrishnan"/>
    <n v="2"/>
    <n v="2500"/>
    <x v="0"/>
    <n v="5000"/>
  </r>
  <r>
    <s v="M031"/>
    <s v="Female"/>
    <x v="0"/>
    <d v="2023-06-11T00:00:00"/>
    <d v="2024-12-30T00:00:00"/>
    <n v="9"/>
    <x v="5"/>
    <s v="Darshit Sidhu"/>
    <n v="18"/>
    <n v="800"/>
    <x v="0"/>
    <n v="14400"/>
  </r>
  <r>
    <s v="M032"/>
    <s v="Male"/>
    <x v="1"/>
    <d v="2024-04-09T00:00:00"/>
    <d v="2024-11-08T00:00:00"/>
    <n v="2"/>
    <x v="3"/>
    <m/>
    <n v="7"/>
    <n v="1200"/>
    <x v="1"/>
    <n v="8400"/>
  </r>
  <r>
    <s v="M033"/>
    <s v="Male"/>
    <x v="0"/>
    <d v="2025-02-11T00:00:00"/>
    <d v="2025-03-24T00:00:00"/>
    <n v="30"/>
    <x v="3"/>
    <m/>
    <n v="1"/>
    <n v="800"/>
    <x v="1"/>
    <n v="800"/>
  </r>
  <r>
    <s v="M034"/>
    <s v="Male"/>
    <x v="3"/>
    <d v="2024-10-23T00:00:00"/>
    <d v="2025-03-05T00:00:00"/>
    <n v="23"/>
    <x v="1"/>
    <s v="Riya Dugal"/>
    <n v="4"/>
    <n v="1800"/>
    <x v="0"/>
    <n v="7200"/>
  </r>
  <r>
    <s v="M035"/>
    <s v="Female"/>
    <x v="1"/>
    <d v="2024-01-21T00:00:00"/>
    <d v="2024-12-26T00:00:00"/>
    <n v="27"/>
    <x v="1"/>
    <m/>
    <n v="11"/>
    <n v="1200"/>
    <x v="1"/>
    <n v="132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x v="0"/>
    <x v="0"/>
    <d v="2023-11-05T00:00:00"/>
    <d v="2024-05-13T00:00:00"/>
    <n v="25"/>
    <x v="0"/>
    <s v="Hiran Shan"/>
    <n v="6"/>
    <n v="800"/>
    <s v="Yes"/>
    <n v="4800"/>
    <x v="0"/>
  </r>
  <r>
    <s v="M002"/>
    <x v="0"/>
    <x v="0"/>
    <d v="2025-02-26T00:00:00"/>
    <d v="2025-03-24T00:00:00"/>
    <n v="20"/>
    <x v="1"/>
    <s v="Kiara Kakar"/>
    <n v="0"/>
    <n v="800"/>
    <s v="Yes"/>
    <n v="0"/>
    <x v="1"/>
  </r>
  <r>
    <s v="M003"/>
    <x v="0"/>
    <x v="1"/>
    <d v="2023-09-22T00:00:00"/>
    <d v="2024-03-20T00:00:00"/>
    <n v="18"/>
    <x v="2"/>
    <s v="Jhanvi Chaudhary"/>
    <n v="6"/>
    <n v="1200"/>
    <s v="Yes"/>
    <n v="7200"/>
    <x v="2"/>
  </r>
  <r>
    <s v="M004"/>
    <x v="1"/>
    <x v="1"/>
    <d v="2024-07-06T00:00:00"/>
    <d v="2024-10-22T00:00:00"/>
    <n v="16"/>
    <x v="2"/>
    <s v="Tara Swaminathan"/>
    <n v="3"/>
    <n v="1200"/>
    <s v="Yes"/>
    <n v="3600"/>
    <x v="3"/>
  </r>
  <r>
    <s v="M005"/>
    <x v="0"/>
    <x v="2"/>
    <d v="2023-12-26T00:00:00"/>
    <d v="2024-07-28T00:00:00"/>
    <n v="12"/>
    <x v="0"/>
    <s v="Madhav Singh"/>
    <n v="7"/>
    <n v="2500"/>
    <s v="Yes"/>
    <n v="17500"/>
    <x v="4"/>
  </r>
  <r>
    <s v="M006"/>
    <x v="0"/>
    <x v="0"/>
    <d v="2024-01-26T00:00:00"/>
    <d v="2024-04-10T00:00:00"/>
    <n v="14"/>
    <x v="3"/>
    <s v="Shray Ramakrishnan"/>
    <n v="2"/>
    <n v="800"/>
    <s v="Yes"/>
    <n v="1600"/>
    <x v="5"/>
  </r>
  <r>
    <s v="M007"/>
    <x v="1"/>
    <x v="0"/>
    <d v="2024-10-23T00:00:00"/>
    <d v="2025-01-20T00:00:00"/>
    <n v="25"/>
    <x v="1"/>
    <m/>
    <n v="2"/>
    <n v="800"/>
    <s v="No"/>
    <n v="1600"/>
    <x v="6"/>
  </r>
  <r>
    <s v="M008"/>
    <x v="0"/>
    <x v="3"/>
    <d v="2024-06-07T00:00:00"/>
    <d v="2024-09-28T00:00:00"/>
    <n v="28"/>
    <x v="4"/>
    <m/>
    <n v="3"/>
    <n v="1800"/>
    <s v="No"/>
    <n v="5400"/>
    <x v="7"/>
  </r>
  <r>
    <s v="M009"/>
    <x v="0"/>
    <x v="0"/>
    <d v="2024-10-04T00:00:00"/>
    <d v="2024-10-17T00:00:00"/>
    <n v="3"/>
    <x v="4"/>
    <s v="Nitara Comar"/>
    <n v="0"/>
    <n v="800"/>
    <s v="Yes"/>
    <n v="0"/>
    <x v="8"/>
  </r>
  <r>
    <s v="M010"/>
    <x v="0"/>
    <x v="1"/>
    <d v="2023-10-03T00:00:00"/>
    <d v="2023-12-20T00:00:00"/>
    <n v="29"/>
    <x v="3"/>
    <s v="Ranbir Karan"/>
    <n v="2"/>
    <n v="1200"/>
    <s v="Yes"/>
    <n v="2400"/>
    <x v="9"/>
  </r>
  <r>
    <s v="M011"/>
    <x v="1"/>
    <x v="1"/>
    <d v="2024-01-06T00:00:00"/>
    <d v="2024-06-16T00:00:00"/>
    <n v="13"/>
    <x v="0"/>
    <s v="Rati Sanghvi"/>
    <n v="5"/>
    <n v="1200"/>
    <s v="Yes"/>
    <n v="6000"/>
    <x v="10"/>
  </r>
  <r>
    <s v="M012"/>
    <x v="0"/>
    <x v="1"/>
    <d v="2023-08-16T00:00:00"/>
    <d v="2024-10-03T00:00:00"/>
    <n v="19"/>
    <x v="4"/>
    <s v="Ishaan Kashyap"/>
    <n v="13"/>
    <n v="1200"/>
    <s v="Yes"/>
    <n v="15600"/>
    <x v="11"/>
  </r>
  <r>
    <s v="M013"/>
    <x v="1"/>
    <x v="3"/>
    <d v="2024-09-21T00:00:00"/>
    <d v="2024-12-15T00:00:00"/>
    <n v="22"/>
    <x v="4"/>
    <m/>
    <n v="2"/>
    <n v="1800"/>
    <s v="No"/>
    <n v="3600"/>
    <x v="10"/>
  </r>
  <r>
    <s v="M014"/>
    <x v="0"/>
    <x v="1"/>
    <d v="2023-05-19T00:00:00"/>
    <d v="2023-11-12T00:00:00"/>
    <n v="28"/>
    <x v="3"/>
    <m/>
    <n v="5"/>
    <n v="1200"/>
    <s v="No"/>
    <n v="6000"/>
    <x v="12"/>
  </r>
  <r>
    <s v="M015"/>
    <x v="1"/>
    <x v="0"/>
    <d v="2024-02-11T00:00:00"/>
    <d v="2024-09-05T00:00:00"/>
    <n v="8"/>
    <x v="2"/>
    <m/>
    <n v="6"/>
    <n v="800"/>
    <s v="No"/>
    <n v="4800"/>
    <x v="13"/>
  </r>
  <r>
    <s v="M016"/>
    <x v="0"/>
    <x v="2"/>
    <d v="2025-02-14T00:00:00"/>
    <d v="2025-03-16T00:00:00"/>
    <n v="14"/>
    <x v="4"/>
    <m/>
    <n v="1"/>
    <n v="2500"/>
    <s v="No"/>
    <n v="2500"/>
    <x v="12"/>
  </r>
  <r>
    <s v="M017"/>
    <x v="0"/>
    <x v="1"/>
    <d v="2024-02-07T00:00:00"/>
    <d v="2025-01-28T00:00:00"/>
    <n v="25"/>
    <x v="2"/>
    <m/>
    <n v="11"/>
    <n v="1200"/>
    <s v="No"/>
    <n v="13200"/>
    <x v="14"/>
  </r>
  <r>
    <s v="M018"/>
    <x v="1"/>
    <x v="2"/>
    <d v="2023-10-14T00:00:00"/>
    <d v="2024-12-23T00:00:00"/>
    <n v="13"/>
    <x v="5"/>
    <m/>
    <n v="14"/>
    <n v="2500"/>
    <s v="No"/>
    <n v="35000"/>
    <x v="15"/>
  </r>
  <r>
    <s v="M019"/>
    <x v="1"/>
    <x v="0"/>
    <d v="2024-03-03T00:00:00"/>
    <d v="2025-01-07T00:00:00"/>
    <n v="26"/>
    <x v="3"/>
    <m/>
    <n v="10"/>
    <n v="800"/>
    <s v="No"/>
    <n v="8000"/>
    <x v="1"/>
  </r>
  <r>
    <s v="M020"/>
    <x v="0"/>
    <x v="2"/>
    <d v="2024-05-05T00:00:00"/>
    <d v="2024-11-12T00:00:00"/>
    <n v="21"/>
    <x v="3"/>
    <s v="Tanya Bajwa"/>
    <n v="6"/>
    <n v="2500"/>
    <s v="Yes"/>
    <n v="15000"/>
    <x v="16"/>
  </r>
  <r>
    <s v="M021"/>
    <x v="1"/>
    <x v="3"/>
    <d v="2023-08-08T00:00:00"/>
    <d v="2025-01-17T00:00:00"/>
    <n v="19"/>
    <x v="3"/>
    <m/>
    <n v="17"/>
    <n v="1800"/>
    <s v="No"/>
    <n v="30600"/>
    <x v="17"/>
  </r>
  <r>
    <s v="M022"/>
    <x v="1"/>
    <x v="3"/>
    <d v="2024-01-29T00:00:00"/>
    <d v="2024-11-20T00:00:00"/>
    <n v="5"/>
    <x v="0"/>
    <m/>
    <n v="9"/>
    <n v="1800"/>
    <s v="No"/>
    <n v="16200"/>
    <x v="18"/>
  </r>
  <r>
    <s v="M023"/>
    <x v="0"/>
    <x v="3"/>
    <d v="2024-06-08T00:00:00"/>
    <d v="2024-06-12T00:00:00"/>
    <n v="18"/>
    <x v="5"/>
    <m/>
    <n v="0"/>
    <n v="1800"/>
    <s v="No"/>
    <n v="0"/>
    <x v="10"/>
  </r>
  <r>
    <s v="M024"/>
    <x v="1"/>
    <x v="1"/>
    <d v="2024-05-27T00:00:00"/>
    <d v="2025-03-14T00:00:00"/>
    <n v="6"/>
    <x v="0"/>
    <m/>
    <n v="9"/>
    <n v="1200"/>
    <s v="No"/>
    <n v="10800"/>
    <x v="19"/>
  </r>
  <r>
    <s v="M025"/>
    <x v="0"/>
    <x v="3"/>
    <d v="2023-12-26T00:00:00"/>
    <d v="2024-03-21T00:00:00"/>
    <n v="17"/>
    <x v="3"/>
    <s v="Adira Brar"/>
    <n v="2"/>
    <n v="1800"/>
    <s v="Yes"/>
    <n v="3600"/>
    <x v="20"/>
  </r>
  <r>
    <s v="M026"/>
    <x v="1"/>
    <x v="1"/>
    <d v="2025-02-14T00:00:00"/>
    <d v="2025-03-11T00:00:00"/>
    <n v="3"/>
    <x v="5"/>
    <m/>
    <n v="0"/>
    <n v="1200"/>
    <s v="No"/>
    <n v="0"/>
    <x v="8"/>
  </r>
  <r>
    <s v="M027"/>
    <x v="0"/>
    <x v="2"/>
    <d v="2025-02-10T00:00:00"/>
    <d v="2025-03-10T00:00:00"/>
    <n v="28"/>
    <x v="3"/>
    <m/>
    <n v="0"/>
    <n v="2500"/>
    <s v="No"/>
    <n v="0"/>
    <x v="2"/>
  </r>
  <r>
    <s v="M028"/>
    <x v="0"/>
    <x v="1"/>
    <d v="2024-11-18T00:00:00"/>
    <d v="2024-12-19T00:00:00"/>
    <n v="23"/>
    <x v="1"/>
    <m/>
    <n v="1"/>
    <n v="1200"/>
    <s v="No"/>
    <n v="1200"/>
    <x v="20"/>
  </r>
  <r>
    <s v="M029"/>
    <x v="1"/>
    <x v="2"/>
    <d v="2024-04-19T00:00:00"/>
    <d v="2024-04-26T00:00:00"/>
    <n v="8"/>
    <x v="2"/>
    <m/>
    <n v="0"/>
    <n v="2500"/>
    <s v="No"/>
    <n v="0"/>
    <x v="21"/>
  </r>
  <r>
    <s v="M030"/>
    <x v="1"/>
    <x v="2"/>
    <d v="2025-01-10T00:00:00"/>
    <d v="2025-03-29T00:00:00"/>
    <n v="23"/>
    <x v="4"/>
    <s v="Nakul Balakrishnan"/>
    <n v="2"/>
    <n v="2500"/>
    <s v="Yes"/>
    <n v="5000"/>
    <x v="3"/>
  </r>
  <r>
    <s v="M031"/>
    <x v="1"/>
    <x v="0"/>
    <d v="2023-06-11T00:00:00"/>
    <d v="2024-12-30T00:00:00"/>
    <n v="9"/>
    <x v="5"/>
    <s v="Darshit Sidhu"/>
    <n v="18"/>
    <n v="800"/>
    <s v="Yes"/>
    <n v="14400"/>
    <x v="22"/>
  </r>
  <r>
    <s v="M032"/>
    <x v="0"/>
    <x v="1"/>
    <d v="2024-04-09T00:00:00"/>
    <d v="2024-11-08T00:00:00"/>
    <n v="2"/>
    <x v="3"/>
    <m/>
    <n v="7"/>
    <n v="1200"/>
    <s v="No"/>
    <n v="8400"/>
    <x v="23"/>
  </r>
  <r>
    <s v="M033"/>
    <x v="0"/>
    <x v="0"/>
    <d v="2025-02-11T00:00:00"/>
    <d v="2025-03-24T00:00:00"/>
    <n v="30"/>
    <x v="3"/>
    <m/>
    <n v="1"/>
    <n v="800"/>
    <s v="No"/>
    <n v="800"/>
    <x v="24"/>
  </r>
  <r>
    <s v="M034"/>
    <x v="0"/>
    <x v="3"/>
    <d v="2024-10-23T00:00:00"/>
    <d v="2025-03-05T00:00:00"/>
    <n v="23"/>
    <x v="1"/>
    <s v="Riya Dugal"/>
    <n v="4"/>
    <n v="1800"/>
    <s v="Yes"/>
    <n v="7200"/>
    <x v="25"/>
  </r>
  <r>
    <s v="M035"/>
    <x v="1"/>
    <x v="1"/>
    <d v="2024-01-21T00:00:00"/>
    <d v="2024-12-26T00:00:00"/>
    <n v="27"/>
    <x v="1"/>
    <m/>
    <n v="11"/>
    <n v="1200"/>
    <s v="No"/>
    <n v="13200"/>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Male"/>
    <x v="0"/>
    <d v="2023-11-05T00:00:00"/>
    <d v="2024-05-13T00:00:00"/>
    <n v="25"/>
    <s v="Bengaluru"/>
    <s v="Hiran Shan"/>
    <n v="6"/>
    <n v="800"/>
    <s v="Yes"/>
    <n v="4800"/>
    <n v="59"/>
    <x v="0"/>
  </r>
  <r>
    <s v="M002"/>
    <s v="Male"/>
    <x v="0"/>
    <d v="2025-02-26T00:00:00"/>
    <d v="2025-03-24T00:00:00"/>
    <n v="20"/>
    <s v="Pune"/>
    <s v="Kiara Kakar"/>
    <n v="0"/>
    <n v="800"/>
    <s v="Yes"/>
    <n v="0"/>
    <n v="27"/>
    <x v="1"/>
  </r>
  <r>
    <s v="M003"/>
    <s v="Male"/>
    <x v="1"/>
    <d v="2023-09-22T00:00:00"/>
    <d v="2024-03-20T00:00:00"/>
    <n v="18"/>
    <s v="Hyderabad"/>
    <s v="Jhanvi Chaudhary"/>
    <n v="6"/>
    <n v="1200"/>
    <s v="Yes"/>
    <n v="7200"/>
    <n v="24"/>
    <x v="1"/>
  </r>
  <r>
    <s v="M004"/>
    <s v="Female"/>
    <x v="1"/>
    <d v="2024-07-06T00:00:00"/>
    <d v="2024-10-22T00:00:00"/>
    <n v="16"/>
    <s v="Hyderabad"/>
    <s v="Tara Swaminathan"/>
    <n v="3"/>
    <n v="1200"/>
    <s v="Yes"/>
    <n v="3600"/>
    <n v="31"/>
    <x v="2"/>
  </r>
  <r>
    <s v="M005"/>
    <s v="Male"/>
    <x v="2"/>
    <d v="2023-12-26T00:00:00"/>
    <d v="2024-07-28T00:00:00"/>
    <n v="12"/>
    <s v="Bengaluru"/>
    <s v="Madhav Singh"/>
    <n v="7"/>
    <n v="2500"/>
    <s v="Yes"/>
    <n v="17500"/>
    <n v="19"/>
    <x v="1"/>
  </r>
  <r>
    <s v="M006"/>
    <s v="Male"/>
    <x v="0"/>
    <d v="2024-01-26T00:00:00"/>
    <d v="2024-04-10T00:00:00"/>
    <n v="14"/>
    <s v="Mumbai"/>
    <s v="Shray Ramakrishnan"/>
    <n v="2"/>
    <n v="800"/>
    <s v="Yes"/>
    <n v="1600"/>
    <n v="40"/>
    <x v="2"/>
  </r>
  <r>
    <s v="M007"/>
    <s v="Female"/>
    <x v="0"/>
    <d v="2024-10-23T00:00:00"/>
    <d v="2025-01-20T00:00:00"/>
    <n v="25"/>
    <s v="Pune"/>
    <m/>
    <n v="2"/>
    <n v="800"/>
    <s v="No"/>
    <n v="1600"/>
    <n v="41"/>
    <x v="2"/>
  </r>
  <r>
    <s v="M008"/>
    <s v="Male"/>
    <x v="3"/>
    <d v="2024-06-07T00:00:00"/>
    <d v="2024-09-28T00:00:00"/>
    <n v="28"/>
    <s v="Kolkata"/>
    <m/>
    <n v="3"/>
    <n v="1800"/>
    <s v="No"/>
    <n v="5400"/>
    <n v="43"/>
    <x v="2"/>
  </r>
  <r>
    <s v="M009"/>
    <s v="Male"/>
    <x v="0"/>
    <d v="2024-10-04T00:00:00"/>
    <d v="2024-10-17T00:00:00"/>
    <n v="3"/>
    <s v="Kolkata"/>
    <s v="Nitara Comar"/>
    <n v="0"/>
    <n v="800"/>
    <s v="Yes"/>
    <n v="0"/>
    <n v="42"/>
    <x v="2"/>
  </r>
  <r>
    <s v="M010"/>
    <s v="Male"/>
    <x v="1"/>
    <d v="2023-10-03T00:00:00"/>
    <d v="2023-12-20T00:00:00"/>
    <n v="29"/>
    <s v="Mumbai"/>
    <s v="Ranbir Karan"/>
    <n v="2"/>
    <n v="1200"/>
    <s v="Yes"/>
    <n v="2400"/>
    <n v="37"/>
    <x v="2"/>
  </r>
  <r>
    <s v="M011"/>
    <s v="Female"/>
    <x v="1"/>
    <d v="2024-01-06T00:00:00"/>
    <d v="2024-06-16T00:00:00"/>
    <n v="13"/>
    <s v="Bengaluru"/>
    <s v="Rati Sanghvi"/>
    <n v="5"/>
    <n v="1200"/>
    <s v="Yes"/>
    <n v="6000"/>
    <n v="48"/>
    <x v="0"/>
  </r>
  <r>
    <s v="M012"/>
    <s v="Male"/>
    <x v="1"/>
    <d v="2023-08-16T00:00:00"/>
    <d v="2024-10-03T00:00:00"/>
    <n v="19"/>
    <s v="Kolkata"/>
    <s v="Ishaan Kashyap"/>
    <n v="13"/>
    <n v="1200"/>
    <s v="Yes"/>
    <n v="15600"/>
    <n v="36"/>
    <x v="2"/>
  </r>
  <r>
    <s v="M013"/>
    <s v="Female"/>
    <x v="3"/>
    <d v="2024-09-21T00:00:00"/>
    <d v="2024-12-15T00:00:00"/>
    <n v="22"/>
    <s v="Kolkata"/>
    <m/>
    <n v="2"/>
    <n v="1800"/>
    <s v="No"/>
    <n v="3600"/>
    <n v="48"/>
    <x v="0"/>
  </r>
  <r>
    <s v="M014"/>
    <s v="Male"/>
    <x v="1"/>
    <d v="2023-05-19T00:00:00"/>
    <d v="2023-11-12T00:00:00"/>
    <n v="28"/>
    <s v="Mumbai"/>
    <m/>
    <n v="5"/>
    <n v="1200"/>
    <s v="No"/>
    <n v="6000"/>
    <n v="39"/>
    <x v="2"/>
  </r>
  <r>
    <s v="M015"/>
    <s v="Female"/>
    <x v="0"/>
    <d v="2024-02-11T00:00:00"/>
    <d v="2024-09-05T00:00:00"/>
    <n v="8"/>
    <s v="Hyderabad"/>
    <m/>
    <n v="6"/>
    <n v="800"/>
    <s v="No"/>
    <n v="4800"/>
    <n v="44"/>
    <x v="2"/>
  </r>
  <r>
    <s v="M016"/>
    <s v="Male"/>
    <x v="2"/>
    <d v="2025-02-14T00:00:00"/>
    <d v="2025-03-16T00:00:00"/>
    <n v="14"/>
    <s v="Kolkata"/>
    <m/>
    <n v="1"/>
    <n v="2500"/>
    <s v="No"/>
    <n v="2500"/>
    <n v="39"/>
    <x v="2"/>
  </r>
  <r>
    <s v="M017"/>
    <s v="Male"/>
    <x v="1"/>
    <d v="2024-02-07T00:00:00"/>
    <d v="2025-01-28T00:00:00"/>
    <n v="25"/>
    <s v="Hyderabad"/>
    <m/>
    <n v="11"/>
    <n v="1200"/>
    <s v="No"/>
    <n v="13200"/>
    <n v="35"/>
    <x v="2"/>
  </r>
  <r>
    <s v="M018"/>
    <s v="Female"/>
    <x v="2"/>
    <d v="2023-10-14T00:00:00"/>
    <d v="2024-12-23T00:00:00"/>
    <n v="13"/>
    <s v="Delhi"/>
    <m/>
    <n v="14"/>
    <n v="2500"/>
    <s v="No"/>
    <n v="35000"/>
    <n v="56"/>
    <x v="0"/>
  </r>
  <r>
    <s v="M019"/>
    <s v="Female"/>
    <x v="0"/>
    <d v="2024-03-03T00:00:00"/>
    <d v="2025-01-07T00:00:00"/>
    <n v="26"/>
    <s v="Mumbai"/>
    <m/>
    <n v="10"/>
    <n v="800"/>
    <s v="No"/>
    <n v="8000"/>
    <n v="27"/>
    <x v="1"/>
  </r>
  <r>
    <s v="M020"/>
    <s v="Male"/>
    <x v="2"/>
    <d v="2024-05-05T00:00:00"/>
    <d v="2024-11-12T00:00:00"/>
    <n v="21"/>
    <s v="Mumbai"/>
    <s v="Tanya Bajwa"/>
    <n v="6"/>
    <n v="2500"/>
    <s v="Yes"/>
    <n v="15000"/>
    <n v="28"/>
    <x v="1"/>
  </r>
  <r>
    <s v="M021"/>
    <s v="Female"/>
    <x v="3"/>
    <d v="2023-08-08T00:00:00"/>
    <d v="2025-01-17T00:00:00"/>
    <n v="19"/>
    <s v="Mumbai"/>
    <m/>
    <n v="17"/>
    <n v="1800"/>
    <s v="No"/>
    <n v="30600"/>
    <n v="57"/>
    <x v="0"/>
  </r>
  <r>
    <s v="M022"/>
    <s v="Female"/>
    <x v="3"/>
    <d v="2024-01-29T00:00:00"/>
    <d v="2024-11-20T00:00:00"/>
    <n v="5"/>
    <s v="Bengaluru"/>
    <m/>
    <n v="9"/>
    <n v="1800"/>
    <s v="No"/>
    <n v="16200"/>
    <n v="26"/>
    <x v="1"/>
  </r>
  <r>
    <s v="M023"/>
    <s v="Male"/>
    <x v="3"/>
    <d v="2024-06-08T00:00:00"/>
    <d v="2024-06-12T00:00:00"/>
    <n v="18"/>
    <s v="Delhi"/>
    <m/>
    <n v="0"/>
    <n v="1800"/>
    <s v="No"/>
    <n v="0"/>
    <n v="48"/>
    <x v="0"/>
  </r>
  <r>
    <s v="M024"/>
    <s v="Female"/>
    <x v="1"/>
    <d v="2024-05-27T00:00:00"/>
    <d v="2025-03-14T00:00:00"/>
    <n v="6"/>
    <s v="Bengaluru"/>
    <m/>
    <n v="9"/>
    <n v="1200"/>
    <s v="No"/>
    <n v="10800"/>
    <n v="25"/>
    <x v="1"/>
  </r>
  <r>
    <s v="M025"/>
    <s v="Male"/>
    <x v="3"/>
    <d v="2023-12-26T00:00:00"/>
    <d v="2024-03-21T00:00:00"/>
    <n v="17"/>
    <s v="Mumbai"/>
    <s v="Adira Brar"/>
    <n v="2"/>
    <n v="1800"/>
    <s v="Yes"/>
    <n v="3600"/>
    <n v="53"/>
    <x v="0"/>
  </r>
  <r>
    <s v="M026"/>
    <s v="Female"/>
    <x v="1"/>
    <d v="2025-02-14T00:00:00"/>
    <d v="2025-03-11T00:00:00"/>
    <n v="3"/>
    <s v="Delhi"/>
    <m/>
    <n v="0"/>
    <n v="1200"/>
    <s v="No"/>
    <n v="0"/>
    <n v="42"/>
    <x v="2"/>
  </r>
  <r>
    <s v="M027"/>
    <s v="Male"/>
    <x v="2"/>
    <d v="2025-02-10T00:00:00"/>
    <d v="2025-03-10T00:00:00"/>
    <n v="28"/>
    <s v="Mumbai"/>
    <m/>
    <n v="0"/>
    <n v="2500"/>
    <s v="No"/>
    <n v="0"/>
    <n v="24"/>
    <x v="1"/>
  </r>
  <r>
    <s v="M028"/>
    <s v="Male"/>
    <x v="1"/>
    <d v="2024-11-18T00:00:00"/>
    <d v="2024-12-19T00:00:00"/>
    <n v="23"/>
    <s v="Pune"/>
    <m/>
    <n v="1"/>
    <n v="1200"/>
    <s v="No"/>
    <n v="1200"/>
    <n v="53"/>
    <x v="0"/>
  </r>
  <r>
    <s v="M029"/>
    <s v="Female"/>
    <x v="2"/>
    <d v="2024-04-19T00:00:00"/>
    <d v="2024-04-26T00:00:00"/>
    <n v="8"/>
    <s v="Hyderabad"/>
    <m/>
    <n v="0"/>
    <n v="2500"/>
    <s v="No"/>
    <n v="0"/>
    <n v="29"/>
    <x v="1"/>
  </r>
  <r>
    <s v="M030"/>
    <s v="Female"/>
    <x v="2"/>
    <d v="2025-01-10T00:00:00"/>
    <d v="2025-03-29T00:00:00"/>
    <n v="23"/>
    <s v="Kolkata"/>
    <s v="Nakul Balakrishnan"/>
    <n v="2"/>
    <n v="2500"/>
    <s v="Yes"/>
    <n v="5000"/>
    <n v="31"/>
    <x v="2"/>
  </r>
  <r>
    <s v="M031"/>
    <s v="Female"/>
    <x v="0"/>
    <d v="2023-06-11T00:00:00"/>
    <d v="2024-12-30T00:00:00"/>
    <n v="9"/>
    <s v="Delhi"/>
    <s v="Darshit Sidhu"/>
    <n v="18"/>
    <n v="800"/>
    <s v="Yes"/>
    <n v="14400"/>
    <n v="52"/>
    <x v="0"/>
  </r>
  <r>
    <s v="M032"/>
    <s v="Male"/>
    <x v="1"/>
    <d v="2024-04-09T00:00:00"/>
    <d v="2024-11-08T00:00:00"/>
    <n v="2"/>
    <s v="Mumbai"/>
    <m/>
    <n v="7"/>
    <n v="1200"/>
    <s v="No"/>
    <n v="8400"/>
    <n v="20"/>
    <x v="1"/>
  </r>
  <r>
    <s v="M033"/>
    <s v="Male"/>
    <x v="0"/>
    <d v="2025-02-11T00:00:00"/>
    <d v="2025-03-24T00:00:00"/>
    <n v="30"/>
    <s v="Mumbai"/>
    <m/>
    <n v="1"/>
    <n v="800"/>
    <s v="No"/>
    <n v="800"/>
    <n v="22"/>
    <x v="1"/>
  </r>
  <r>
    <s v="M034"/>
    <s v="Male"/>
    <x v="3"/>
    <d v="2024-10-23T00:00:00"/>
    <d v="2025-03-05T00:00:00"/>
    <n v="23"/>
    <s v="Pune"/>
    <s v="Riya Dugal"/>
    <n v="4"/>
    <n v="1800"/>
    <s v="Yes"/>
    <n v="7200"/>
    <n v="23"/>
    <x v="1"/>
  </r>
  <r>
    <s v="M035"/>
    <s v="Female"/>
    <x v="1"/>
    <d v="2024-01-21T00:00:00"/>
    <d v="2024-12-26T00:00:00"/>
    <n v="27"/>
    <s v="Pune"/>
    <m/>
    <n v="11"/>
    <n v="1200"/>
    <s v="No"/>
    <n v="13200"/>
    <n v="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D40948-E23A-4C59-96D2-D79FAF46581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1:E44" firstHeaderRow="1" firstDataRow="1" firstDataCol="1"/>
  <pivotFields count="2">
    <pivotField dataField="1" showAll="0"/>
    <pivotField axis="axisRow" showAll="0">
      <items count="3">
        <item x="1"/>
        <item x="0"/>
        <item t="default"/>
      </items>
    </pivotField>
  </pivotFields>
  <rowFields count="1">
    <field x="1"/>
  </rowFields>
  <rowItems count="3">
    <i>
      <x/>
    </i>
    <i>
      <x v="1"/>
    </i>
    <i t="grand">
      <x/>
    </i>
  </rowItems>
  <colItems count="1">
    <i/>
  </colItems>
  <dataFields count="1">
    <dataField name="Average of Monthly_Fee" fld="0"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145F88-EB17-428F-9310-4E46DA1990E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3:C50" firstHeaderRow="1" firstDataRow="1" firstDataCol="1" rowPageCount="1" colPageCount="1"/>
  <pivotFields count="11">
    <pivotField showAll="0"/>
    <pivotField axis="axisPage" showAll="0">
      <items count="5">
        <item x="0"/>
        <item x="2"/>
        <item x="3"/>
        <item x="1"/>
        <item t="default"/>
      </items>
    </pivotField>
    <pivotField numFmtId="164" showAll="0"/>
    <pivotField numFmtId="164" showAll="0"/>
    <pivotField showAll="0"/>
    <pivotField axis="axisRow" showAll="0">
      <items count="7">
        <item x="0"/>
        <item x="5"/>
        <item x="2"/>
        <item x="4"/>
        <item x="3"/>
        <item x="1"/>
        <item t="default"/>
      </items>
    </pivotField>
    <pivotField showAll="0"/>
    <pivotField showAll="0"/>
    <pivotField showAll="0"/>
    <pivotField showAll="0"/>
    <pivotField dataField="1" showAll="0"/>
  </pivotFields>
  <rowFields count="1">
    <field x="5"/>
  </rowFields>
  <rowItems count="7">
    <i>
      <x/>
    </i>
    <i>
      <x v="1"/>
    </i>
    <i>
      <x v="2"/>
    </i>
    <i>
      <x v="3"/>
    </i>
    <i>
      <x v="4"/>
    </i>
    <i>
      <x v="5"/>
    </i>
    <i t="grand">
      <x/>
    </i>
  </rowItems>
  <colItems count="1">
    <i/>
  </colItems>
  <pageFields count="1">
    <pageField fld="1" hier="-1"/>
  </pageFields>
  <dataFields count="1">
    <dataField name="Sum of Total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A34618-999D-43FA-8182-718F0EF25479}"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9:D88" firstHeaderRow="0" firstDataRow="1" firstDataCol="1"/>
  <pivotFields count="12">
    <pivotField dataField="1" showAll="0"/>
    <pivotField showAll="0"/>
    <pivotField axis="axisRow" showAll="0">
      <items count="5">
        <item x="0"/>
        <item x="2"/>
        <item x="3"/>
        <item x="1"/>
        <item t="default"/>
      </items>
    </pivotField>
    <pivotField numFmtId="164" showAll="0"/>
    <pivotField numFmtId="164" showAll="0"/>
    <pivotField showAll="0"/>
    <pivotField axis="axisRow" showAll="0">
      <items count="7">
        <item h="1" x="0"/>
        <item x="5"/>
        <item x="2"/>
        <item x="4"/>
        <item x="3"/>
        <item x="1"/>
        <item t="default"/>
      </items>
    </pivotField>
    <pivotField showAll="0"/>
    <pivotField showAll="0"/>
    <pivotField showAll="0"/>
    <pivotField axis="axisRow" showAll="0">
      <items count="3">
        <item x="1"/>
        <item x="0"/>
        <item t="default"/>
      </items>
    </pivotField>
    <pivotField dataField="1" showAll="0"/>
  </pivotFields>
  <rowFields count="3">
    <field x="6"/>
    <field x="2"/>
    <field x="10"/>
  </rowFields>
  <rowItems count="49">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Fields count="1">
    <field x="-2"/>
  </colFields>
  <colItems count="2">
    <i>
      <x/>
    </i>
    <i i="1">
      <x v="1"/>
    </i>
  </colItems>
  <dataFields count="2">
    <dataField name="Sum of Total Revenue" fld="11" baseField="0" baseItem="0"/>
    <dataField name="Count of Memb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6AD490-B16B-4FFE-9951-5D1E16FBE0BB}" name="PivotTable1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9:G54" firstHeaderRow="1" firstDataRow="2" firstDataCol="1"/>
  <pivotFields count="14">
    <pivotField dataField="1" showAll="0"/>
    <pivotField showAll="0"/>
    <pivotField axis="axisCol" showAll="0">
      <items count="5">
        <item x="0"/>
        <item x="2"/>
        <item x="3"/>
        <item x="1"/>
        <item t="default"/>
      </items>
    </pivotField>
    <pivotField numFmtId="164"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s>
  <rowFields count="1">
    <field x="13"/>
  </rowFields>
  <rowItems count="4">
    <i>
      <x/>
    </i>
    <i>
      <x v="1"/>
    </i>
    <i>
      <x v="2"/>
    </i>
    <i t="grand">
      <x/>
    </i>
  </rowItems>
  <colFields count="1">
    <field x="2"/>
  </colFields>
  <colItems count="5">
    <i>
      <x/>
    </i>
    <i>
      <x v="1"/>
    </i>
    <i>
      <x v="2"/>
    </i>
    <i>
      <x v="3"/>
    </i>
    <i t="grand">
      <x/>
    </i>
  </colItems>
  <dataFields count="1">
    <dataField name="Count of Memb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695618-98D0-45B0-8475-B2610706FD59}" name="PivotTable8"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8:E46" firstHeaderRow="1" firstDataRow="2" firstDataCol="1"/>
  <pivotFields count="13">
    <pivotField dataField="1" showAll="0"/>
    <pivotField axis="axisCol" showAll="0">
      <items count="3">
        <item x="1"/>
        <item x="0"/>
        <item t="default"/>
      </items>
    </pivotField>
    <pivotField showAll="0"/>
    <pivotField numFmtId="164" showAll="0"/>
    <pivotField numFmtId="164" showAll="0"/>
    <pivotField showAll="0"/>
    <pivotField axis="axisRow" showAll="0">
      <items count="7">
        <item x="0"/>
        <item x="5"/>
        <item x="2"/>
        <item x="4"/>
        <item x="3"/>
        <item x="1"/>
        <item t="default"/>
      </items>
    </pivotField>
    <pivotField showAll="0"/>
    <pivotField showAll="0"/>
    <pivotField showAll="0"/>
    <pivotField showAll="0"/>
    <pivotField showAll="0"/>
    <pivotField showAll="0"/>
  </pivotFields>
  <rowFields count="1">
    <field x="6"/>
  </rowFields>
  <rowItems count="7">
    <i>
      <x/>
    </i>
    <i>
      <x v="1"/>
    </i>
    <i>
      <x v="2"/>
    </i>
    <i>
      <x v="3"/>
    </i>
    <i>
      <x v="4"/>
    </i>
    <i>
      <x v="5"/>
    </i>
    <i t="grand">
      <x/>
    </i>
  </rowItems>
  <colFields count="1">
    <field x="1"/>
  </colFields>
  <colItems count="3">
    <i>
      <x/>
    </i>
    <i>
      <x v="1"/>
    </i>
    <i t="grand">
      <x/>
    </i>
  </colItems>
  <dataFields count="1">
    <dataField name="Count of Memb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82FF9D34-4ED8-4B5D-9122-95BEFEA23AF7}" sourceName="Membership_Type">
  <pivotTables>
    <pivotTable tabId="6" name="PivotTable5"/>
  </pivotTables>
  <data>
    <tabular pivotCacheId="210634222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84D89A0-4B84-475F-B26D-9FF14822746F}" sourceName="City">
  <pivotTables>
    <pivotTable tabId="6" name="PivotTable5"/>
  </pivotTables>
  <data>
    <tabular pivotCacheId="2106342221">
      <items count="6">
        <i x="0"/>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18E11F0D-1BA6-4062-B260-8373000901B4}" sourceName="Referred">
  <pivotTables>
    <pivotTable tabId="6" name="PivotTable5"/>
  </pivotTables>
  <data>
    <tabular pivotCacheId="21063422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718B67AD-8E6A-43B3-86F5-9DD4648A92A6}" cache="Slicer_Membership_Type" caption="Membership_Type" rowHeight="241300"/>
  <slicer name="City" xr10:uid="{20C75074-E429-4ACD-AD42-0CF83F084476}" cache="Slicer_City" caption="City" rowHeight="241300"/>
  <slicer name="Referred" xr10:uid="{2B546A6B-DBB0-4E84-9403-63E0BFC55C96}" cache="Slicer_Referred" caption="Referred"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C13" workbookViewId="0">
      <selection activeCell="C1" sqref="C1:C1048576"/>
    </sheetView>
  </sheetViews>
  <sheetFormatPr defaultColWidth="14.42578125" defaultRowHeight="15" customHeight="1" x14ac:dyDescent="0.25"/>
  <cols>
    <col min="1" max="1" width="11" bestFit="1" customWidth="1"/>
    <col min="2" max="5" width="8.7109375" customWidth="1"/>
    <col min="6" max="6" width="14.42578125" customWidth="1"/>
    <col min="7" max="7" width="13.7109375" customWidth="1"/>
    <col min="8" max="8" width="16" customWidth="1"/>
    <col min="9" max="9" width="14.28515625" customWidth="1"/>
    <col min="10" max="10" width="15.7109375" customWidth="1"/>
    <col min="11" max="11" width="15.85546875" customWidth="1"/>
    <col min="12" max="26" width="8.7109375" customWidth="1"/>
  </cols>
  <sheetData>
    <row r="1" spans="1:11" x14ac:dyDescent="0.25">
      <c r="A1" s="1" t="s">
        <v>118</v>
      </c>
      <c r="B1" s="1" t="s">
        <v>0</v>
      </c>
      <c r="C1" s="1" t="s">
        <v>1</v>
      </c>
      <c r="D1" s="1" t="s">
        <v>2</v>
      </c>
      <c r="E1" s="1" t="s">
        <v>3</v>
      </c>
      <c r="F1" s="1" t="s">
        <v>4</v>
      </c>
      <c r="G1" s="1" t="s">
        <v>5</v>
      </c>
      <c r="H1" s="1" t="s">
        <v>6</v>
      </c>
      <c r="I1" s="1" t="s">
        <v>7</v>
      </c>
      <c r="J1" s="1" t="s">
        <v>8</v>
      </c>
      <c r="K1" s="1" t="s">
        <v>9</v>
      </c>
    </row>
    <row r="2" spans="1:11" x14ac:dyDescent="0.25">
      <c r="A2" s="2" t="s">
        <v>10</v>
      </c>
      <c r="B2" s="2" t="s">
        <v>11</v>
      </c>
      <c r="C2" s="2">
        <v>59</v>
      </c>
      <c r="D2" s="2" t="s">
        <v>12</v>
      </c>
      <c r="E2" s="2" t="s">
        <v>13</v>
      </c>
      <c r="F2" s="3">
        <v>45235</v>
      </c>
      <c r="G2" s="3">
        <v>45425</v>
      </c>
      <c r="H2" s="2">
        <v>800</v>
      </c>
      <c r="I2" s="2">
        <v>25</v>
      </c>
      <c r="J2" s="2" t="s">
        <v>14</v>
      </c>
      <c r="K2" s="2" t="s">
        <v>15</v>
      </c>
    </row>
    <row r="3" spans="1:11" x14ac:dyDescent="0.25">
      <c r="A3" s="2" t="s">
        <v>16</v>
      </c>
      <c r="B3" s="2" t="s">
        <v>17</v>
      </c>
      <c r="C3" s="2">
        <v>27</v>
      </c>
      <c r="D3" s="2" t="s">
        <v>12</v>
      </c>
      <c r="E3" s="2" t="s">
        <v>13</v>
      </c>
      <c r="F3" s="3">
        <v>45714</v>
      </c>
      <c r="G3" s="3">
        <v>45740</v>
      </c>
      <c r="H3" s="2">
        <v>800</v>
      </c>
      <c r="I3" s="2">
        <v>20</v>
      </c>
      <c r="J3" s="2" t="s">
        <v>18</v>
      </c>
      <c r="K3" s="2" t="s">
        <v>19</v>
      </c>
    </row>
    <row r="4" spans="1:11" x14ac:dyDescent="0.25">
      <c r="A4" s="2" t="s">
        <v>20</v>
      </c>
      <c r="B4" s="2" t="s">
        <v>21</v>
      </c>
      <c r="C4" s="2">
        <v>24</v>
      </c>
      <c r="D4" s="2" t="s">
        <v>12</v>
      </c>
      <c r="E4" s="2" t="s">
        <v>22</v>
      </c>
      <c r="F4" s="3">
        <v>45191</v>
      </c>
      <c r="G4" s="3">
        <v>45371</v>
      </c>
      <c r="H4" s="2">
        <v>1200</v>
      </c>
      <c r="I4" s="2">
        <v>18</v>
      </c>
      <c r="J4" s="2" t="s">
        <v>23</v>
      </c>
      <c r="K4" s="2" t="s">
        <v>24</v>
      </c>
    </row>
    <row r="5" spans="1:11" x14ac:dyDescent="0.25">
      <c r="A5" s="2" t="s">
        <v>25</v>
      </c>
      <c r="B5" s="2" t="s">
        <v>26</v>
      </c>
      <c r="C5" s="2">
        <v>31</v>
      </c>
      <c r="D5" s="2" t="s">
        <v>27</v>
      </c>
      <c r="E5" s="2" t="s">
        <v>22</v>
      </c>
      <c r="F5" s="3">
        <v>45479</v>
      </c>
      <c r="G5" s="3">
        <v>45587</v>
      </c>
      <c r="H5" s="2">
        <v>1200</v>
      </c>
      <c r="I5" s="2">
        <v>16</v>
      </c>
      <c r="J5" s="2" t="s">
        <v>23</v>
      </c>
      <c r="K5" s="2" t="s">
        <v>28</v>
      </c>
    </row>
    <row r="6" spans="1:11" x14ac:dyDescent="0.25">
      <c r="A6" s="2" t="s">
        <v>29</v>
      </c>
      <c r="B6" s="2" t="s">
        <v>30</v>
      </c>
      <c r="C6" s="2">
        <v>19</v>
      </c>
      <c r="D6" s="2" t="s">
        <v>12</v>
      </c>
      <c r="E6" s="2" t="s">
        <v>31</v>
      </c>
      <c r="F6" s="3">
        <v>45286</v>
      </c>
      <c r="G6" s="3">
        <v>45501</v>
      </c>
      <c r="H6" s="2">
        <v>2500</v>
      </c>
      <c r="I6" s="2">
        <v>12</v>
      </c>
      <c r="J6" s="2" t="s">
        <v>14</v>
      </c>
      <c r="K6" s="2" t="s">
        <v>32</v>
      </c>
    </row>
    <row r="7" spans="1:11" x14ac:dyDescent="0.25">
      <c r="A7" s="2" t="s">
        <v>33</v>
      </c>
      <c r="B7" s="2" t="s">
        <v>34</v>
      </c>
      <c r="C7" s="2">
        <v>40</v>
      </c>
      <c r="D7" s="2" t="s">
        <v>12</v>
      </c>
      <c r="E7" s="2" t="s">
        <v>13</v>
      </c>
      <c r="F7" s="3">
        <v>45317</v>
      </c>
      <c r="G7" s="3">
        <v>45392</v>
      </c>
      <c r="H7" s="2">
        <v>800</v>
      </c>
      <c r="I7" s="2">
        <v>14</v>
      </c>
      <c r="J7" s="2" t="s">
        <v>35</v>
      </c>
      <c r="K7" s="2" t="s">
        <v>36</v>
      </c>
    </row>
    <row r="8" spans="1:11" x14ac:dyDescent="0.25">
      <c r="A8" s="2" t="s">
        <v>37</v>
      </c>
      <c r="B8" s="2" t="s">
        <v>38</v>
      </c>
      <c r="C8" s="2">
        <v>41</v>
      </c>
      <c r="D8" s="2" t="s">
        <v>27</v>
      </c>
      <c r="E8" s="2" t="s">
        <v>13</v>
      </c>
      <c r="F8" s="3">
        <v>45588</v>
      </c>
      <c r="G8" s="3">
        <v>45677</v>
      </c>
      <c r="H8" s="2">
        <v>800</v>
      </c>
      <c r="I8" s="2">
        <v>25</v>
      </c>
      <c r="J8" s="2" t="s">
        <v>18</v>
      </c>
    </row>
    <row r="9" spans="1:11" x14ac:dyDescent="0.25">
      <c r="A9" s="2" t="s">
        <v>39</v>
      </c>
      <c r="B9" s="2" t="s">
        <v>40</v>
      </c>
      <c r="C9" s="2">
        <v>43</v>
      </c>
      <c r="D9" s="2" t="s">
        <v>12</v>
      </c>
      <c r="E9" s="2" t="s">
        <v>41</v>
      </c>
      <c r="F9" s="3">
        <v>45450</v>
      </c>
      <c r="G9" s="3">
        <v>45563</v>
      </c>
      <c r="H9" s="2">
        <v>1800</v>
      </c>
      <c r="I9" s="2">
        <v>28</v>
      </c>
      <c r="J9" s="2" t="s">
        <v>42</v>
      </c>
    </row>
    <row r="10" spans="1:11" x14ac:dyDescent="0.25">
      <c r="A10" s="2" t="s">
        <v>43</v>
      </c>
      <c r="B10" s="2" t="s">
        <v>44</v>
      </c>
      <c r="C10" s="2">
        <v>42</v>
      </c>
      <c r="D10" s="2" t="s">
        <v>12</v>
      </c>
      <c r="E10" s="2" t="s">
        <v>13</v>
      </c>
      <c r="F10" s="3">
        <v>45569</v>
      </c>
      <c r="G10" s="3">
        <v>45582</v>
      </c>
      <c r="H10" s="2">
        <v>800</v>
      </c>
      <c r="I10" s="2">
        <v>3</v>
      </c>
      <c r="J10" s="2" t="s">
        <v>42</v>
      </c>
      <c r="K10" s="2" t="s">
        <v>45</v>
      </c>
    </row>
    <row r="11" spans="1:11" x14ac:dyDescent="0.25">
      <c r="A11" s="2" t="s">
        <v>46</v>
      </c>
      <c r="B11" s="2" t="s">
        <v>47</v>
      </c>
      <c r="C11" s="2">
        <v>37</v>
      </c>
      <c r="D11" s="2" t="s">
        <v>12</v>
      </c>
      <c r="E11" s="2" t="s">
        <v>22</v>
      </c>
      <c r="F11" s="3">
        <v>45202</v>
      </c>
      <c r="G11" s="3">
        <v>45280</v>
      </c>
      <c r="H11" s="2">
        <v>1200</v>
      </c>
      <c r="I11" s="2">
        <v>29</v>
      </c>
      <c r="J11" s="2" t="s">
        <v>35</v>
      </c>
      <c r="K11" s="2" t="s">
        <v>48</v>
      </c>
    </row>
    <row r="12" spans="1:11" x14ac:dyDescent="0.25">
      <c r="A12" s="2" t="s">
        <v>49</v>
      </c>
      <c r="B12" s="2" t="s">
        <v>50</v>
      </c>
      <c r="C12" s="2">
        <v>48</v>
      </c>
      <c r="D12" s="2" t="s">
        <v>27</v>
      </c>
      <c r="E12" s="2" t="s">
        <v>22</v>
      </c>
      <c r="F12" s="3">
        <v>45297</v>
      </c>
      <c r="G12" s="3">
        <v>45459</v>
      </c>
      <c r="H12" s="2">
        <v>1200</v>
      </c>
      <c r="I12" s="2">
        <v>13</v>
      </c>
      <c r="J12" s="2" t="s">
        <v>14</v>
      </c>
      <c r="K12" s="2" t="s">
        <v>51</v>
      </c>
    </row>
    <row r="13" spans="1:11" x14ac:dyDescent="0.25">
      <c r="A13" s="2" t="s">
        <v>52</v>
      </c>
      <c r="B13" s="2" t="s">
        <v>53</v>
      </c>
      <c r="C13" s="2">
        <v>36</v>
      </c>
      <c r="D13" s="2" t="s">
        <v>12</v>
      </c>
      <c r="E13" s="2" t="s">
        <v>22</v>
      </c>
      <c r="F13" s="3">
        <v>45154</v>
      </c>
      <c r="G13" s="3">
        <v>45568</v>
      </c>
      <c r="H13" s="2">
        <v>1200</v>
      </c>
      <c r="I13" s="2">
        <v>19</v>
      </c>
      <c r="J13" s="2" t="s">
        <v>42</v>
      </c>
      <c r="K13" s="2" t="s">
        <v>54</v>
      </c>
    </row>
    <row r="14" spans="1:11" x14ac:dyDescent="0.25">
      <c r="A14" s="2" t="s">
        <v>55</v>
      </c>
      <c r="B14" s="2" t="s">
        <v>56</v>
      </c>
      <c r="C14" s="2">
        <v>48</v>
      </c>
      <c r="D14" s="2" t="s">
        <v>27</v>
      </c>
      <c r="E14" s="2" t="s">
        <v>41</v>
      </c>
      <c r="F14" s="3">
        <v>45556</v>
      </c>
      <c r="G14" s="3">
        <v>45641</v>
      </c>
      <c r="H14" s="2">
        <v>1800</v>
      </c>
      <c r="I14" s="2">
        <v>22</v>
      </c>
      <c r="J14" s="2" t="s">
        <v>42</v>
      </c>
    </row>
    <row r="15" spans="1:11" x14ac:dyDescent="0.25">
      <c r="A15" s="2" t="s">
        <v>57</v>
      </c>
      <c r="B15" s="2" t="s">
        <v>58</v>
      </c>
      <c r="C15" s="2">
        <v>39</v>
      </c>
      <c r="D15" s="2" t="s">
        <v>12</v>
      </c>
      <c r="E15" s="2" t="s">
        <v>22</v>
      </c>
      <c r="F15" s="3">
        <v>45065</v>
      </c>
      <c r="G15" s="3">
        <v>45242</v>
      </c>
      <c r="H15" s="2">
        <v>1200</v>
      </c>
      <c r="I15" s="2">
        <v>28</v>
      </c>
      <c r="J15" s="2" t="s">
        <v>35</v>
      </c>
    </row>
    <row r="16" spans="1:11" x14ac:dyDescent="0.25">
      <c r="A16" s="2" t="s">
        <v>59</v>
      </c>
      <c r="B16" s="2" t="s">
        <v>60</v>
      </c>
      <c r="C16" s="2">
        <v>44</v>
      </c>
      <c r="D16" s="2" t="s">
        <v>27</v>
      </c>
      <c r="E16" s="2" t="s">
        <v>13</v>
      </c>
      <c r="F16" s="3">
        <v>45333</v>
      </c>
      <c r="G16" s="3">
        <v>45540</v>
      </c>
      <c r="H16" s="2">
        <v>800</v>
      </c>
      <c r="I16" s="2">
        <v>8</v>
      </c>
      <c r="J16" s="2" t="s">
        <v>23</v>
      </c>
    </row>
    <row r="17" spans="1:11" x14ac:dyDescent="0.25">
      <c r="A17" s="2" t="s">
        <v>61</v>
      </c>
      <c r="B17" s="2" t="s">
        <v>62</v>
      </c>
      <c r="C17" s="2">
        <v>39</v>
      </c>
      <c r="D17" s="2" t="s">
        <v>12</v>
      </c>
      <c r="E17" s="2" t="s">
        <v>31</v>
      </c>
      <c r="F17" s="3">
        <v>45702</v>
      </c>
      <c r="G17" s="3">
        <v>45732</v>
      </c>
      <c r="H17" s="2">
        <v>2500</v>
      </c>
      <c r="I17" s="2">
        <v>14</v>
      </c>
      <c r="J17" s="2" t="s">
        <v>42</v>
      </c>
    </row>
    <row r="18" spans="1:11" x14ac:dyDescent="0.25">
      <c r="A18" s="2" t="s">
        <v>63</v>
      </c>
      <c r="B18" s="2" t="s">
        <v>64</v>
      </c>
      <c r="C18" s="2">
        <v>35</v>
      </c>
      <c r="D18" s="2" t="s">
        <v>12</v>
      </c>
      <c r="E18" s="2" t="s">
        <v>22</v>
      </c>
      <c r="F18" s="3">
        <v>45329</v>
      </c>
      <c r="G18" s="3">
        <v>45685</v>
      </c>
      <c r="H18" s="2">
        <v>1200</v>
      </c>
      <c r="I18" s="2">
        <v>25</v>
      </c>
      <c r="J18" s="2" t="s">
        <v>23</v>
      </c>
    </row>
    <row r="19" spans="1:11" x14ac:dyDescent="0.25">
      <c r="A19" s="2" t="s">
        <v>65</v>
      </c>
      <c r="B19" s="2" t="s">
        <v>66</v>
      </c>
      <c r="C19" s="2">
        <v>56</v>
      </c>
      <c r="D19" s="2" t="s">
        <v>27</v>
      </c>
      <c r="E19" s="2" t="s">
        <v>31</v>
      </c>
      <c r="F19" s="3">
        <v>45213</v>
      </c>
      <c r="G19" s="3">
        <v>45649</v>
      </c>
      <c r="H19" s="2">
        <v>2500</v>
      </c>
      <c r="I19" s="2">
        <v>13</v>
      </c>
      <c r="J19" s="2" t="s">
        <v>67</v>
      </c>
    </row>
    <row r="20" spans="1:11" x14ac:dyDescent="0.25">
      <c r="A20" s="2" t="s">
        <v>68</v>
      </c>
      <c r="B20" s="2" t="s">
        <v>69</v>
      </c>
      <c r="C20" s="2">
        <v>27</v>
      </c>
      <c r="D20" s="2" t="s">
        <v>27</v>
      </c>
      <c r="E20" s="2" t="s">
        <v>13</v>
      </c>
      <c r="F20" s="3">
        <v>45354</v>
      </c>
      <c r="G20" s="3">
        <v>45664</v>
      </c>
      <c r="H20" s="2">
        <v>800</v>
      </c>
      <c r="I20" s="2">
        <v>26</v>
      </c>
      <c r="J20" s="2" t="s">
        <v>35</v>
      </c>
    </row>
    <row r="21" spans="1:11" ht="15.75" customHeight="1" x14ac:dyDescent="0.25">
      <c r="A21" s="2" t="s">
        <v>70</v>
      </c>
      <c r="B21" s="2" t="s">
        <v>71</v>
      </c>
      <c r="C21" s="2">
        <v>28</v>
      </c>
      <c r="D21" s="2" t="s">
        <v>12</v>
      </c>
      <c r="E21" s="2" t="s">
        <v>31</v>
      </c>
      <c r="F21" s="3">
        <v>45417</v>
      </c>
      <c r="G21" s="3">
        <v>45608</v>
      </c>
      <c r="H21" s="2">
        <v>2500</v>
      </c>
      <c r="I21" s="2">
        <v>21</v>
      </c>
      <c r="J21" s="2" t="s">
        <v>35</v>
      </c>
      <c r="K21" s="2" t="s">
        <v>72</v>
      </c>
    </row>
    <row r="22" spans="1:11" ht="15.75" customHeight="1" x14ac:dyDescent="0.25">
      <c r="A22" s="2" t="s">
        <v>73</v>
      </c>
      <c r="B22" s="2" t="s">
        <v>74</v>
      </c>
      <c r="C22" s="2">
        <v>57</v>
      </c>
      <c r="D22" s="2" t="s">
        <v>27</v>
      </c>
      <c r="E22" s="2" t="s">
        <v>41</v>
      </c>
      <c r="F22" s="3">
        <v>45146</v>
      </c>
      <c r="G22" s="3">
        <v>45674</v>
      </c>
      <c r="H22" s="2">
        <v>1800</v>
      </c>
      <c r="I22" s="2">
        <v>19</v>
      </c>
      <c r="J22" s="2" t="s">
        <v>35</v>
      </c>
    </row>
    <row r="23" spans="1:11" ht="15.75" customHeight="1" x14ac:dyDescent="0.25">
      <c r="A23" s="2" t="s">
        <v>75</v>
      </c>
      <c r="B23" s="2" t="s">
        <v>76</v>
      </c>
      <c r="C23" s="2">
        <v>26</v>
      </c>
      <c r="D23" s="2" t="s">
        <v>27</v>
      </c>
      <c r="E23" s="2" t="s">
        <v>41</v>
      </c>
      <c r="F23" s="3">
        <v>45320</v>
      </c>
      <c r="G23" s="3">
        <v>45616</v>
      </c>
      <c r="H23" s="2">
        <v>1800</v>
      </c>
      <c r="I23" s="2">
        <v>5</v>
      </c>
      <c r="J23" s="2" t="s">
        <v>14</v>
      </c>
    </row>
    <row r="24" spans="1:11" ht="15.75" customHeight="1" x14ac:dyDescent="0.25">
      <c r="A24" s="2" t="s">
        <v>77</v>
      </c>
      <c r="B24" s="2" t="s">
        <v>78</v>
      </c>
      <c r="C24" s="2">
        <v>48</v>
      </c>
      <c r="D24" s="2" t="s">
        <v>12</v>
      </c>
      <c r="E24" s="2" t="s">
        <v>41</v>
      </c>
      <c r="F24" s="3">
        <v>45451</v>
      </c>
      <c r="G24" s="3">
        <v>45455</v>
      </c>
      <c r="H24" s="2">
        <v>1800</v>
      </c>
      <c r="I24" s="2">
        <v>18</v>
      </c>
      <c r="J24" s="2" t="s">
        <v>67</v>
      </c>
    </row>
    <row r="25" spans="1:11" ht="15.75" customHeight="1" x14ac:dyDescent="0.25">
      <c r="A25" s="2" t="s">
        <v>79</v>
      </c>
      <c r="B25" s="2" t="s">
        <v>80</v>
      </c>
      <c r="C25" s="2">
        <v>25</v>
      </c>
      <c r="D25" s="2" t="s">
        <v>27</v>
      </c>
      <c r="E25" s="2" t="s">
        <v>22</v>
      </c>
      <c r="F25" s="3">
        <v>45439</v>
      </c>
      <c r="G25" s="3">
        <v>45730</v>
      </c>
      <c r="H25" s="2">
        <v>1200</v>
      </c>
      <c r="I25" s="2">
        <v>6</v>
      </c>
      <c r="J25" s="2" t="s">
        <v>14</v>
      </c>
    </row>
    <row r="26" spans="1:11" ht="15.75" customHeight="1" x14ac:dyDescent="0.25">
      <c r="A26" s="2" t="s">
        <v>81</v>
      </c>
      <c r="B26" s="2" t="s">
        <v>82</v>
      </c>
      <c r="C26" s="2">
        <v>53</v>
      </c>
      <c r="D26" s="2" t="s">
        <v>12</v>
      </c>
      <c r="E26" s="2" t="s">
        <v>41</v>
      </c>
      <c r="F26" s="3">
        <v>45286</v>
      </c>
      <c r="G26" s="3">
        <v>45372</v>
      </c>
      <c r="H26" s="2">
        <v>1800</v>
      </c>
      <c r="I26" s="2">
        <v>17</v>
      </c>
      <c r="J26" s="2" t="s">
        <v>35</v>
      </c>
      <c r="K26" s="2" t="s">
        <v>83</v>
      </c>
    </row>
    <row r="27" spans="1:11" ht="15.75" customHeight="1" x14ac:dyDescent="0.25">
      <c r="A27" s="2" t="s">
        <v>84</v>
      </c>
      <c r="B27" s="2" t="s">
        <v>85</v>
      </c>
      <c r="C27" s="2">
        <v>42</v>
      </c>
      <c r="D27" s="2" t="s">
        <v>27</v>
      </c>
      <c r="E27" s="2" t="s">
        <v>22</v>
      </c>
      <c r="F27" s="3">
        <v>45702</v>
      </c>
      <c r="G27" s="3">
        <v>45727</v>
      </c>
      <c r="H27" s="2">
        <v>1200</v>
      </c>
      <c r="I27" s="2">
        <v>3</v>
      </c>
      <c r="J27" s="2" t="s">
        <v>67</v>
      </c>
    </row>
    <row r="28" spans="1:11" ht="15.75" customHeight="1" x14ac:dyDescent="0.25">
      <c r="A28" s="2" t="s">
        <v>86</v>
      </c>
      <c r="B28" s="2" t="s">
        <v>87</v>
      </c>
      <c r="C28" s="2">
        <v>24</v>
      </c>
      <c r="D28" s="2" t="s">
        <v>12</v>
      </c>
      <c r="E28" s="2" t="s">
        <v>31</v>
      </c>
      <c r="F28" s="3">
        <v>45698</v>
      </c>
      <c r="G28" s="3">
        <v>45726</v>
      </c>
      <c r="H28" s="2">
        <v>2500</v>
      </c>
      <c r="I28" s="2">
        <v>28</v>
      </c>
      <c r="J28" s="2" t="s">
        <v>35</v>
      </c>
    </row>
    <row r="29" spans="1:11" ht="15.75" customHeight="1" x14ac:dyDescent="0.25">
      <c r="A29" s="2" t="s">
        <v>88</v>
      </c>
      <c r="B29" s="2" t="s">
        <v>89</v>
      </c>
      <c r="C29" s="2">
        <v>53</v>
      </c>
      <c r="D29" s="2" t="s">
        <v>12</v>
      </c>
      <c r="E29" s="2" t="s">
        <v>22</v>
      </c>
      <c r="F29" s="3">
        <v>45614</v>
      </c>
      <c r="G29" s="3">
        <v>45645</v>
      </c>
      <c r="H29" s="2">
        <v>1200</v>
      </c>
      <c r="I29" s="2">
        <v>23</v>
      </c>
      <c r="J29" s="2" t="s">
        <v>18</v>
      </c>
    </row>
    <row r="30" spans="1:11" ht="15.75" customHeight="1" x14ac:dyDescent="0.25">
      <c r="A30" s="2" t="s">
        <v>90</v>
      </c>
      <c r="B30" s="2" t="s">
        <v>91</v>
      </c>
      <c r="C30" s="2">
        <v>29</v>
      </c>
      <c r="D30" s="2" t="s">
        <v>27</v>
      </c>
      <c r="E30" s="2" t="s">
        <v>31</v>
      </c>
      <c r="F30" s="3">
        <v>45401</v>
      </c>
      <c r="G30" s="3">
        <v>45408</v>
      </c>
      <c r="H30" s="2">
        <v>2500</v>
      </c>
      <c r="I30" s="2">
        <v>8</v>
      </c>
      <c r="J30" s="2" t="s">
        <v>23</v>
      </c>
    </row>
    <row r="31" spans="1:11" ht="15.75" customHeight="1" x14ac:dyDescent="0.25">
      <c r="A31" s="2" t="s">
        <v>92</v>
      </c>
      <c r="B31" s="2" t="s">
        <v>93</v>
      </c>
      <c r="C31" s="2">
        <v>31</v>
      </c>
      <c r="D31" s="2" t="s">
        <v>27</v>
      </c>
      <c r="E31" s="2" t="s">
        <v>31</v>
      </c>
      <c r="F31" s="3">
        <v>45667</v>
      </c>
      <c r="G31" s="3">
        <v>45745</v>
      </c>
      <c r="H31" s="2">
        <v>2500</v>
      </c>
      <c r="I31" s="2">
        <v>23</v>
      </c>
      <c r="J31" s="2" t="s">
        <v>42</v>
      </c>
      <c r="K31" s="2" t="s">
        <v>94</v>
      </c>
    </row>
    <row r="32" spans="1:11" ht="15.75" customHeight="1" x14ac:dyDescent="0.25">
      <c r="A32" s="2" t="s">
        <v>95</v>
      </c>
      <c r="B32" s="2" t="s">
        <v>96</v>
      </c>
      <c r="C32" s="2">
        <v>52</v>
      </c>
      <c r="D32" s="2" t="s">
        <v>27</v>
      </c>
      <c r="E32" s="2" t="s">
        <v>13</v>
      </c>
      <c r="F32" s="3">
        <v>45088</v>
      </c>
      <c r="G32" s="3">
        <v>45656</v>
      </c>
      <c r="H32" s="2">
        <v>800</v>
      </c>
      <c r="I32" s="2">
        <v>9</v>
      </c>
      <c r="J32" s="2" t="s">
        <v>67</v>
      </c>
      <c r="K32" s="2" t="s">
        <v>97</v>
      </c>
    </row>
    <row r="33" spans="1:11" ht="15.75" customHeight="1" x14ac:dyDescent="0.25">
      <c r="A33" s="2" t="s">
        <v>98</v>
      </c>
      <c r="B33" s="2" t="s">
        <v>99</v>
      </c>
      <c r="C33" s="2">
        <v>20</v>
      </c>
      <c r="D33" s="2" t="s">
        <v>12</v>
      </c>
      <c r="E33" s="2" t="s">
        <v>22</v>
      </c>
      <c r="F33" s="3">
        <v>45391</v>
      </c>
      <c r="G33" s="3">
        <v>45604</v>
      </c>
      <c r="H33" s="2">
        <v>1200</v>
      </c>
      <c r="I33" s="2">
        <v>2</v>
      </c>
      <c r="J33" s="2" t="s">
        <v>35</v>
      </c>
    </row>
    <row r="34" spans="1:11" ht="15.75" customHeight="1" x14ac:dyDescent="0.25">
      <c r="A34" s="2" t="s">
        <v>100</v>
      </c>
      <c r="B34" s="2" t="s">
        <v>101</v>
      </c>
      <c r="C34" s="2">
        <v>22</v>
      </c>
      <c r="D34" s="2" t="s">
        <v>12</v>
      </c>
      <c r="E34" s="2" t="s">
        <v>13</v>
      </c>
      <c r="F34" s="3">
        <v>45699</v>
      </c>
      <c r="G34" s="3">
        <v>45740</v>
      </c>
      <c r="H34" s="2">
        <v>800</v>
      </c>
      <c r="I34" s="2">
        <v>30</v>
      </c>
      <c r="J34" s="2" t="s">
        <v>35</v>
      </c>
    </row>
    <row r="35" spans="1:11" ht="15.75" customHeight="1" x14ac:dyDescent="0.25">
      <c r="A35" s="2" t="s">
        <v>102</v>
      </c>
      <c r="B35" s="2" t="s">
        <v>103</v>
      </c>
      <c r="C35" s="2">
        <v>23</v>
      </c>
      <c r="D35" s="2" t="s">
        <v>12</v>
      </c>
      <c r="E35" s="2" t="s">
        <v>41</v>
      </c>
      <c r="F35" s="3">
        <v>45588</v>
      </c>
      <c r="G35" s="3">
        <v>45721</v>
      </c>
      <c r="H35" s="2">
        <v>1800</v>
      </c>
      <c r="I35" s="2">
        <v>23</v>
      </c>
      <c r="J35" s="2" t="s">
        <v>18</v>
      </c>
      <c r="K35" s="2" t="s">
        <v>104</v>
      </c>
    </row>
    <row r="36" spans="1:11" ht="15.75" customHeight="1" x14ac:dyDescent="0.25">
      <c r="A36" s="2" t="s">
        <v>105</v>
      </c>
      <c r="B36" s="2" t="s">
        <v>106</v>
      </c>
      <c r="C36" s="2">
        <v>27</v>
      </c>
      <c r="D36" s="2" t="s">
        <v>27</v>
      </c>
      <c r="E36" s="2" t="s">
        <v>22</v>
      </c>
      <c r="F36" s="3">
        <v>45312</v>
      </c>
      <c r="G36" s="3">
        <v>45652</v>
      </c>
      <c r="H36" s="2">
        <v>1200</v>
      </c>
      <c r="I36" s="2">
        <v>27</v>
      </c>
      <c r="J36" s="2" t="s">
        <v>18</v>
      </c>
    </row>
    <row r="37" spans="1:11" ht="15.75" customHeight="1" x14ac:dyDescent="0.25"/>
    <row r="38" spans="1:11" ht="15.75" customHeight="1" x14ac:dyDescent="0.25"/>
    <row r="39" spans="1:11" ht="15.75" customHeight="1" x14ac:dyDescent="0.25"/>
    <row r="40" spans="1:11" ht="15.75" customHeight="1" x14ac:dyDescent="0.25"/>
    <row r="41" spans="1:11" ht="15.75" customHeight="1" x14ac:dyDescent="0.25"/>
    <row r="42" spans="1:11" ht="15.75" customHeight="1" x14ac:dyDescent="0.25"/>
    <row r="43" spans="1:11" ht="15.75" customHeight="1" x14ac:dyDescent="0.25"/>
    <row r="44" spans="1:11" ht="15.75" customHeight="1" x14ac:dyDescent="0.25"/>
    <row r="45" spans="1:11" ht="15.75" customHeight="1" x14ac:dyDescent="0.25"/>
    <row r="46" spans="1:11" ht="15.75" customHeight="1" x14ac:dyDescent="0.25"/>
    <row r="47" spans="1:11" ht="15.75" customHeight="1" x14ac:dyDescent="0.25"/>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F00B2-791A-4D78-A3D4-C736ABB4CFBC}">
  <dimension ref="A1:L36"/>
  <sheetViews>
    <sheetView workbookViewId="0">
      <selection activeCell="J40" sqref="J40"/>
    </sheetView>
  </sheetViews>
  <sheetFormatPr defaultRowHeight="15" x14ac:dyDescent="0.25"/>
  <cols>
    <col min="6" max="7" width="11.140625" customWidth="1"/>
    <col min="10" max="10" width="10.5703125" bestFit="1" customWidth="1"/>
    <col min="11" max="11" width="19" bestFit="1" customWidth="1"/>
    <col min="12" max="12" width="29.28515625" bestFit="1" customWidth="1"/>
  </cols>
  <sheetData>
    <row r="1" spans="1:12" x14ac:dyDescent="0.25">
      <c r="A1" s="1"/>
      <c r="B1" s="5" t="s">
        <v>0</v>
      </c>
      <c r="C1" s="1" t="s">
        <v>1</v>
      </c>
      <c r="D1" s="1" t="s">
        <v>2</v>
      </c>
      <c r="E1" s="1" t="s">
        <v>3</v>
      </c>
      <c r="F1" s="1" t="s">
        <v>4</v>
      </c>
      <c r="G1" s="1" t="s">
        <v>5</v>
      </c>
      <c r="H1" s="1" t="s">
        <v>6</v>
      </c>
      <c r="I1" s="1" t="s">
        <v>7</v>
      </c>
      <c r="J1" s="1" t="s">
        <v>8</v>
      </c>
      <c r="K1" s="1" t="s">
        <v>9</v>
      </c>
      <c r="L1" s="4" t="s">
        <v>107</v>
      </c>
    </row>
    <row r="2" spans="1:12" x14ac:dyDescent="0.25">
      <c r="A2" s="2" t="s">
        <v>10</v>
      </c>
      <c r="B2" s="2" t="s">
        <v>11</v>
      </c>
      <c r="C2" s="2">
        <v>59</v>
      </c>
      <c r="D2" s="2" t="s">
        <v>12</v>
      </c>
      <c r="E2" s="2" t="s">
        <v>13</v>
      </c>
      <c r="F2" s="3">
        <v>45235</v>
      </c>
      <c r="G2" s="3">
        <v>45425</v>
      </c>
      <c r="H2" s="2">
        <v>800</v>
      </c>
      <c r="I2" s="2">
        <v>25</v>
      </c>
      <c r="J2" s="2" t="s">
        <v>14</v>
      </c>
      <c r="K2" s="2" t="s">
        <v>15</v>
      </c>
      <c r="L2">
        <f>INT((G2-F2)/30)</f>
        <v>6</v>
      </c>
    </row>
    <row r="3" spans="1:12" x14ac:dyDescent="0.25">
      <c r="A3" s="2" t="s">
        <v>16</v>
      </c>
      <c r="B3" s="2" t="s">
        <v>17</v>
      </c>
      <c r="C3" s="2">
        <v>27</v>
      </c>
      <c r="D3" s="2" t="s">
        <v>12</v>
      </c>
      <c r="E3" s="2" t="s">
        <v>13</v>
      </c>
      <c r="F3" s="3">
        <v>45714</v>
      </c>
      <c r="G3" s="3">
        <v>45740</v>
      </c>
      <c r="H3" s="2">
        <v>800</v>
      </c>
      <c r="I3" s="2">
        <v>20</v>
      </c>
      <c r="J3" s="2" t="s">
        <v>18</v>
      </c>
      <c r="K3" s="2" t="s">
        <v>19</v>
      </c>
      <c r="L3">
        <f t="shared" ref="L3:L36" si="0">INT((G3-F3)/30)</f>
        <v>0</v>
      </c>
    </row>
    <row r="4" spans="1:12" x14ac:dyDescent="0.25">
      <c r="A4" s="2" t="s">
        <v>20</v>
      </c>
      <c r="B4" s="2" t="s">
        <v>21</v>
      </c>
      <c r="C4" s="2">
        <v>24</v>
      </c>
      <c r="D4" s="2" t="s">
        <v>12</v>
      </c>
      <c r="E4" s="2" t="s">
        <v>22</v>
      </c>
      <c r="F4" s="3">
        <v>45191</v>
      </c>
      <c r="G4" s="3">
        <v>45371</v>
      </c>
      <c r="H4" s="2">
        <v>1200</v>
      </c>
      <c r="I4" s="2">
        <v>18</v>
      </c>
      <c r="J4" s="2" t="s">
        <v>23</v>
      </c>
      <c r="K4" s="2" t="s">
        <v>24</v>
      </c>
      <c r="L4">
        <f t="shared" si="0"/>
        <v>6</v>
      </c>
    </row>
    <row r="5" spans="1:12" x14ac:dyDescent="0.25">
      <c r="A5" s="2" t="s">
        <v>25</v>
      </c>
      <c r="B5" s="2" t="s">
        <v>26</v>
      </c>
      <c r="C5" s="2">
        <v>31</v>
      </c>
      <c r="D5" s="2" t="s">
        <v>27</v>
      </c>
      <c r="E5" s="2" t="s">
        <v>22</v>
      </c>
      <c r="F5" s="3">
        <v>45479</v>
      </c>
      <c r="G5" s="3">
        <v>45587</v>
      </c>
      <c r="H5" s="2">
        <v>1200</v>
      </c>
      <c r="I5" s="2">
        <v>16</v>
      </c>
      <c r="J5" s="2" t="s">
        <v>23</v>
      </c>
      <c r="K5" s="2" t="s">
        <v>28</v>
      </c>
      <c r="L5">
        <f t="shared" si="0"/>
        <v>3</v>
      </c>
    </row>
    <row r="6" spans="1:12" x14ac:dyDescent="0.25">
      <c r="A6" s="2" t="s">
        <v>29</v>
      </c>
      <c r="B6" s="2" t="s">
        <v>30</v>
      </c>
      <c r="C6" s="2">
        <v>19</v>
      </c>
      <c r="D6" s="2" t="s">
        <v>12</v>
      </c>
      <c r="E6" s="2" t="s">
        <v>31</v>
      </c>
      <c r="F6" s="3">
        <v>45286</v>
      </c>
      <c r="G6" s="3">
        <v>45501</v>
      </c>
      <c r="H6" s="2">
        <v>2500</v>
      </c>
      <c r="I6" s="2">
        <v>12</v>
      </c>
      <c r="J6" s="2" t="s">
        <v>14</v>
      </c>
      <c r="K6" s="2" t="s">
        <v>32</v>
      </c>
      <c r="L6">
        <f t="shared" si="0"/>
        <v>7</v>
      </c>
    </row>
    <row r="7" spans="1:12" x14ac:dyDescent="0.25">
      <c r="A7" s="2" t="s">
        <v>33</v>
      </c>
      <c r="B7" s="2" t="s">
        <v>34</v>
      </c>
      <c r="C7" s="2">
        <v>40</v>
      </c>
      <c r="D7" s="2" t="s">
        <v>12</v>
      </c>
      <c r="E7" s="2" t="s">
        <v>13</v>
      </c>
      <c r="F7" s="3">
        <v>45317</v>
      </c>
      <c r="G7" s="3">
        <v>45392</v>
      </c>
      <c r="H7" s="2">
        <v>800</v>
      </c>
      <c r="I7" s="2">
        <v>14</v>
      </c>
      <c r="J7" s="2" t="s">
        <v>35</v>
      </c>
      <c r="K7" s="2" t="s">
        <v>36</v>
      </c>
      <c r="L7">
        <f t="shared" si="0"/>
        <v>2</v>
      </c>
    </row>
    <row r="8" spans="1:12" x14ac:dyDescent="0.25">
      <c r="A8" s="2" t="s">
        <v>37</v>
      </c>
      <c r="B8" s="2" t="s">
        <v>38</v>
      </c>
      <c r="C8" s="2">
        <v>41</v>
      </c>
      <c r="D8" s="2" t="s">
        <v>27</v>
      </c>
      <c r="E8" s="2" t="s">
        <v>13</v>
      </c>
      <c r="F8" s="3">
        <v>45588</v>
      </c>
      <c r="G8" s="3">
        <v>45677</v>
      </c>
      <c r="H8" s="2">
        <v>800</v>
      </c>
      <c r="I8" s="2">
        <v>25</v>
      </c>
      <c r="J8" s="2" t="s">
        <v>18</v>
      </c>
      <c r="L8">
        <f t="shared" si="0"/>
        <v>2</v>
      </c>
    </row>
    <row r="9" spans="1:12" x14ac:dyDescent="0.25">
      <c r="A9" s="2" t="s">
        <v>39</v>
      </c>
      <c r="B9" s="2" t="s">
        <v>40</v>
      </c>
      <c r="C9" s="2">
        <v>43</v>
      </c>
      <c r="D9" s="2" t="s">
        <v>12</v>
      </c>
      <c r="E9" s="2" t="s">
        <v>41</v>
      </c>
      <c r="F9" s="3">
        <v>45450</v>
      </c>
      <c r="G9" s="3">
        <v>45563</v>
      </c>
      <c r="H9" s="2">
        <v>1800</v>
      </c>
      <c r="I9" s="2">
        <v>28</v>
      </c>
      <c r="J9" s="2" t="s">
        <v>42</v>
      </c>
      <c r="L9">
        <f t="shared" si="0"/>
        <v>3</v>
      </c>
    </row>
    <row r="10" spans="1:12" x14ac:dyDescent="0.25">
      <c r="A10" s="2" t="s">
        <v>43</v>
      </c>
      <c r="B10" s="2" t="s">
        <v>44</v>
      </c>
      <c r="C10" s="2">
        <v>42</v>
      </c>
      <c r="D10" s="2" t="s">
        <v>12</v>
      </c>
      <c r="E10" s="2" t="s">
        <v>13</v>
      </c>
      <c r="F10" s="3">
        <v>45569</v>
      </c>
      <c r="G10" s="3">
        <v>45582</v>
      </c>
      <c r="H10" s="2">
        <v>800</v>
      </c>
      <c r="I10" s="2">
        <v>3</v>
      </c>
      <c r="J10" s="2" t="s">
        <v>42</v>
      </c>
      <c r="K10" s="2" t="s">
        <v>45</v>
      </c>
      <c r="L10">
        <f t="shared" si="0"/>
        <v>0</v>
      </c>
    </row>
    <row r="11" spans="1:12" x14ac:dyDescent="0.25">
      <c r="A11" s="2" t="s">
        <v>46</v>
      </c>
      <c r="B11" s="2" t="s">
        <v>47</v>
      </c>
      <c r="C11" s="2">
        <v>37</v>
      </c>
      <c r="D11" s="2" t="s">
        <v>12</v>
      </c>
      <c r="E11" s="2" t="s">
        <v>22</v>
      </c>
      <c r="F11" s="3">
        <v>45202</v>
      </c>
      <c r="G11" s="3">
        <v>45280</v>
      </c>
      <c r="H11" s="2">
        <v>1200</v>
      </c>
      <c r="I11" s="2">
        <v>29</v>
      </c>
      <c r="J11" s="2" t="s">
        <v>35</v>
      </c>
      <c r="K11" s="2" t="s">
        <v>48</v>
      </c>
      <c r="L11">
        <f t="shared" si="0"/>
        <v>2</v>
      </c>
    </row>
    <row r="12" spans="1:12" x14ac:dyDescent="0.25">
      <c r="A12" s="2" t="s">
        <v>49</v>
      </c>
      <c r="B12" s="2" t="s">
        <v>50</v>
      </c>
      <c r="C12" s="2">
        <v>48</v>
      </c>
      <c r="D12" s="2" t="s">
        <v>27</v>
      </c>
      <c r="E12" s="2" t="s">
        <v>22</v>
      </c>
      <c r="F12" s="3">
        <v>45297</v>
      </c>
      <c r="G12" s="3">
        <v>45459</v>
      </c>
      <c r="H12" s="2">
        <v>1200</v>
      </c>
      <c r="I12" s="2">
        <v>13</v>
      </c>
      <c r="J12" s="2" t="s">
        <v>14</v>
      </c>
      <c r="K12" s="2" t="s">
        <v>51</v>
      </c>
      <c r="L12">
        <f t="shared" si="0"/>
        <v>5</v>
      </c>
    </row>
    <row r="13" spans="1:12" x14ac:dyDescent="0.25">
      <c r="A13" s="2" t="s">
        <v>52</v>
      </c>
      <c r="B13" s="2" t="s">
        <v>53</v>
      </c>
      <c r="C13" s="2">
        <v>36</v>
      </c>
      <c r="D13" s="2" t="s">
        <v>12</v>
      </c>
      <c r="E13" s="2" t="s">
        <v>22</v>
      </c>
      <c r="F13" s="3">
        <v>45154</v>
      </c>
      <c r="G13" s="3">
        <v>45568</v>
      </c>
      <c r="H13" s="2">
        <v>1200</v>
      </c>
      <c r="I13" s="2">
        <v>19</v>
      </c>
      <c r="J13" s="2" t="s">
        <v>42</v>
      </c>
      <c r="K13" s="2" t="s">
        <v>54</v>
      </c>
      <c r="L13">
        <f t="shared" si="0"/>
        <v>13</v>
      </c>
    </row>
    <row r="14" spans="1:12" x14ac:dyDescent="0.25">
      <c r="A14" s="2" t="s">
        <v>55</v>
      </c>
      <c r="B14" s="2" t="s">
        <v>56</v>
      </c>
      <c r="C14" s="2">
        <v>48</v>
      </c>
      <c r="D14" s="2" t="s">
        <v>27</v>
      </c>
      <c r="E14" s="2" t="s">
        <v>41</v>
      </c>
      <c r="F14" s="3">
        <v>45556</v>
      </c>
      <c r="G14" s="3">
        <v>45641</v>
      </c>
      <c r="H14" s="2">
        <v>1800</v>
      </c>
      <c r="I14" s="2">
        <v>22</v>
      </c>
      <c r="J14" s="2" t="s">
        <v>42</v>
      </c>
      <c r="L14">
        <f t="shared" si="0"/>
        <v>2</v>
      </c>
    </row>
    <row r="15" spans="1:12" x14ac:dyDescent="0.25">
      <c r="A15" s="2" t="s">
        <v>57</v>
      </c>
      <c r="B15" s="2" t="s">
        <v>58</v>
      </c>
      <c r="C15" s="2">
        <v>39</v>
      </c>
      <c r="D15" s="2" t="s">
        <v>12</v>
      </c>
      <c r="E15" s="2" t="s">
        <v>22</v>
      </c>
      <c r="F15" s="3">
        <v>45065</v>
      </c>
      <c r="G15" s="3">
        <v>45242</v>
      </c>
      <c r="H15" s="2">
        <v>1200</v>
      </c>
      <c r="I15" s="2">
        <v>28</v>
      </c>
      <c r="J15" s="2" t="s">
        <v>35</v>
      </c>
      <c r="L15">
        <f t="shared" si="0"/>
        <v>5</v>
      </c>
    </row>
    <row r="16" spans="1:12" x14ac:dyDescent="0.25">
      <c r="A16" s="2" t="s">
        <v>59</v>
      </c>
      <c r="B16" s="2" t="s">
        <v>60</v>
      </c>
      <c r="C16" s="2">
        <v>44</v>
      </c>
      <c r="D16" s="2" t="s">
        <v>27</v>
      </c>
      <c r="E16" s="2" t="s">
        <v>13</v>
      </c>
      <c r="F16" s="3">
        <v>45333</v>
      </c>
      <c r="G16" s="3">
        <v>45540</v>
      </c>
      <c r="H16" s="2">
        <v>800</v>
      </c>
      <c r="I16" s="2">
        <v>8</v>
      </c>
      <c r="J16" s="2" t="s">
        <v>23</v>
      </c>
      <c r="L16">
        <f t="shared" si="0"/>
        <v>6</v>
      </c>
    </row>
    <row r="17" spans="1:12" x14ac:dyDescent="0.25">
      <c r="A17" s="2" t="s">
        <v>61</v>
      </c>
      <c r="B17" s="2" t="s">
        <v>62</v>
      </c>
      <c r="C17" s="2">
        <v>39</v>
      </c>
      <c r="D17" s="2" t="s">
        <v>12</v>
      </c>
      <c r="E17" s="2" t="s">
        <v>31</v>
      </c>
      <c r="F17" s="3">
        <v>45702</v>
      </c>
      <c r="G17" s="3">
        <v>45732</v>
      </c>
      <c r="H17" s="2">
        <v>2500</v>
      </c>
      <c r="I17" s="2">
        <v>14</v>
      </c>
      <c r="J17" s="2" t="s">
        <v>42</v>
      </c>
      <c r="L17">
        <f t="shared" si="0"/>
        <v>1</v>
      </c>
    </row>
    <row r="18" spans="1:12" x14ac:dyDescent="0.25">
      <c r="A18" s="2" t="s">
        <v>63</v>
      </c>
      <c r="B18" s="2" t="s">
        <v>64</v>
      </c>
      <c r="C18" s="2">
        <v>35</v>
      </c>
      <c r="D18" s="2" t="s">
        <v>12</v>
      </c>
      <c r="E18" s="2" t="s">
        <v>22</v>
      </c>
      <c r="F18" s="3">
        <v>45329</v>
      </c>
      <c r="G18" s="3">
        <v>45685</v>
      </c>
      <c r="H18" s="2">
        <v>1200</v>
      </c>
      <c r="I18" s="2">
        <v>25</v>
      </c>
      <c r="J18" s="2" t="s">
        <v>23</v>
      </c>
      <c r="L18">
        <f t="shared" si="0"/>
        <v>11</v>
      </c>
    </row>
    <row r="19" spans="1:12" x14ac:dyDescent="0.25">
      <c r="A19" s="2" t="s">
        <v>65</v>
      </c>
      <c r="B19" s="2" t="s">
        <v>66</v>
      </c>
      <c r="C19" s="2">
        <v>56</v>
      </c>
      <c r="D19" s="2" t="s">
        <v>27</v>
      </c>
      <c r="E19" s="2" t="s">
        <v>31</v>
      </c>
      <c r="F19" s="3">
        <v>45213</v>
      </c>
      <c r="G19" s="3">
        <v>45649</v>
      </c>
      <c r="H19" s="2">
        <v>2500</v>
      </c>
      <c r="I19" s="2">
        <v>13</v>
      </c>
      <c r="J19" s="2" t="s">
        <v>67</v>
      </c>
      <c r="L19">
        <f t="shared" si="0"/>
        <v>14</v>
      </c>
    </row>
    <row r="20" spans="1:12" x14ac:dyDescent="0.25">
      <c r="A20" s="2" t="s">
        <v>68</v>
      </c>
      <c r="B20" s="2" t="s">
        <v>69</v>
      </c>
      <c r="C20" s="2">
        <v>27</v>
      </c>
      <c r="D20" s="2" t="s">
        <v>27</v>
      </c>
      <c r="E20" s="2" t="s">
        <v>13</v>
      </c>
      <c r="F20" s="3">
        <v>45354</v>
      </c>
      <c r="G20" s="3">
        <v>45664</v>
      </c>
      <c r="H20" s="2">
        <v>800</v>
      </c>
      <c r="I20" s="2">
        <v>26</v>
      </c>
      <c r="J20" s="2" t="s">
        <v>35</v>
      </c>
      <c r="L20">
        <f t="shared" si="0"/>
        <v>10</v>
      </c>
    </row>
    <row r="21" spans="1:12" x14ac:dyDescent="0.25">
      <c r="A21" s="2" t="s">
        <v>70</v>
      </c>
      <c r="B21" s="2" t="s">
        <v>71</v>
      </c>
      <c r="C21" s="2">
        <v>28</v>
      </c>
      <c r="D21" s="2" t="s">
        <v>12</v>
      </c>
      <c r="E21" s="2" t="s">
        <v>31</v>
      </c>
      <c r="F21" s="3">
        <v>45417</v>
      </c>
      <c r="G21" s="3">
        <v>45608</v>
      </c>
      <c r="H21" s="2">
        <v>2500</v>
      </c>
      <c r="I21" s="2">
        <v>21</v>
      </c>
      <c r="J21" s="2" t="s">
        <v>35</v>
      </c>
      <c r="K21" s="2" t="s">
        <v>72</v>
      </c>
      <c r="L21">
        <f t="shared" si="0"/>
        <v>6</v>
      </c>
    </row>
    <row r="22" spans="1:12" x14ac:dyDescent="0.25">
      <c r="A22" s="2" t="s">
        <v>73</v>
      </c>
      <c r="B22" s="2" t="s">
        <v>74</v>
      </c>
      <c r="C22" s="2">
        <v>57</v>
      </c>
      <c r="D22" s="2" t="s">
        <v>27</v>
      </c>
      <c r="E22" s="2" t="s">
        <v>41</v>
      </c>
      <c r="F22" s="3">
        <v>45146</v>
      </c>
      <c r="G22" s="3">
        <v>45674</v>
      </c>
      <c r="H22" s="2">
        <v>1800</v>
      </c>
      <c r="I22" s="2">
        <v>19</v>
      </c>
      <c r="J22" s="2" t="s">
        <v>35</v>
      </c>
      <c r="L22">
        <f t="shared" si="0"/>
        <v>17</v>
      </c>
    </row>
    <row r="23" spans="1:12" x14ac:dyDescent="0.25">
      <c r="A23" s="2" t="s">
        <v>75</v>
      </c>
      <c r="B23" s="2" t="s">
        <v>76</v>
      </c>
      <c r="C23" s="2">
        <v>26</v>
      </c>
      <c r="D23" s="2" t="s">
        <v>27</v>
      </c>
      <c r="E23" s="2" t="s">
        <v>41</v>
      </c>
      <c r="F23" s="3">
        <v>45320</v>
      </c>
      <c r="G23" s="3">
        <v>45616</v>
      </c>
      <c r="H23" s="2">
        <v>1800</v>
      </c>
      <c r="I23" s="2">
        <v>5</v>
      </c>
      <c r="J23" s="2" t="s">
        <v>14</v>
      </c>
      <c r="L23">
        <f t="shared" si="0"/>
        <v>9</v>
      </c>
    </row>
    <row r="24" spans="1:12" x14ac:dyDescent="0.25">
      <c r="A24" s="2" t="s">
        <v>77</v>
      </c>
      <c r="B24" s="2" t="s">
        <v>78</v>
      </c>
      <c r="C24" s="2">
        <v>48</v>
      </c>
      <c r="D24" s="2" t="s">
        <v>12</v>
      </c>
      <c r="E24" s="2" t="s">
        <v>41</v>
      </c>
      <c r="F24" s="3">
        <v>45451</v>
      </c>
      <c r="G24" s="3">
        <v>45455</v>
      </c>
      <c r="H24" s="2">
        <v>1800</v>
      </c>
      <c r="I24" s="2">
        <v>18</v>
      </c>
      <c r="J24" s="2" t="s">
        <v>67</v>
      </c>
      <c r="L24">
        <f t="shared" si="0"/>
        <v>0</v>
      </c>
    </row>
    <row r="25" spans="1:12" x14ac:dyDescent="0.25">
      <c r="A25" s="2" t="s">
        <v>79</v>
      </c>
      <c r="B25" s="2" t="s">
        <v>80</v>
      </c>
      <c r="C25" s="2">
        <v>25</v>
      </c>
      <c r="D25" s="2" t="s">
        <v>27</v>
      </c>
      <c r="E25" s="2" t="s">
        <v>22</v>
      </c>
      <c r="F25" s="3">
        <v>45439</v>
      </c>
      <c r="G25" s="3">
        <v>45730</v>
      </c>
      <c r="H25" s="2">
        <v>1200</v>
      </c>
      <c r="I25" s="2">
        <v>6</v>
      </c>
      <c r="J25" s="2" t="s">
        <v>14</v>
      </c>
      <c r="L25">
        <f t="shared" si="0"/>
        <v>9</v>
      </c>
    </row>
    <row r="26" spans="1:12" x14ac:dyDescent="0.25">
      <c r="A26" s="2" t="s">
        <v>81</v>
      </c>
      <c r="B26" s="2" t="s">
        <v>82</v>
      </c>
      <c r="C26" s="2">
        <v>53</v>
      </c>
      <c r="D26" s="2" t="s">
        <v>12</v>
      </c>
      <c r="E26" s="2" t="s">
        <v>41</v>
      </c>
      <c r="F26" s="3">
        <v>45286</v>
      </c>
      <c r="G26" s="3">
        <v>45372</v>
      </c>
      <c r="H26" s="2">
        <v>1800</v>
      </c>
      <c r="I26" s="2">
        <v>17</v>
      </c>
      <c r="J26" s="2" t="s">
        <v>35</v>
      </c>
      <c r="K26" s="2" t="s">
        <v>83</v>
      </c>
      <c r="L26">
        <f t="shared" si="0"/>
        <v>2</v>
      </c>
    </row>
    <row r="27" spans="1:12" x14ac:dyDescent="0.25">
      <c r="A27" s="2" t="s">
        <v>84</v>
      </c>
      <c r="B27" s="2" t="s">
        <v>85</v>
      </c>
      <c r="C27" s="2">
        <v>42</v>
      </c>
      <c r="D27" s="2" t="s">
        <v>27</v>
      </c>
      <c r="E27" s="2" t="s">
        <v>22</v>
      </c>
      <c r="F27" s="3">
        <v>45702</v>
      </c>
      <c r="G27" s="3">
        <v>45727</v>
      </c>
      <c r="H27" s="2">
        <v>1200</v>
      </c>
      <c r="I27" s="2">
        <v>3</v>
      </c>
      <c r="J27" s="2" t="s">
        <v>67</v>
      </c>
      <c r="L27">
        <f t="shared" si="0"/>
        <v>0</v>
      </c>
    </row>
    <row r="28" spans="1:12" x14ac:dyDescent="0.25">
      <c r="A28" s="2" t="s">
        <v>86</v>
      </c>
      <c r="B28" s="2" t="s">
        <v>87</v>
      </c>
      <c r="C28" s="2">
        <v>24</v>
      </c>
      <c r="D28" s="2" t="s">
        <v>12</v>
      </c>
      <c r="E28" s="2" t="s">
        <v>31</v>
      </c>
      <c r="F28" s="3">
        <v>45698</v>
      </c>
      <c r="G28" s="3">
        <v>45726</v>
      </c>
      <c r="H28" s="2">
        <v>2500</v>
      </c>
      <c r="I28" s="2">
        <v>28</v>
      </c>
      <c r="J28" s="2" t="s">
        <v>35</v>
      </c>
      <c r="L28">
        <f t="shared" si="0"/>
        <v>0</v>
      </c>
    </row>
    <row r="29" spans="1:12" x14ac:dyDescent="0.25">
      <c r="A29" s="2" t="s">
        <v>88</v>
      </c>
      <c r="B29" s="2" t="s">
        <v>89</v>
      </c>
      <c r="C29" s="2">
        <v>53</v>
      </c>
      <c r="D29" s="2" t="s">
        <v>12</v>
      </c>
      <c r="E29" s="2" t="s">
        <v>22</v>
      </c>
      <c r="F29" s="3">
        <v>45614</v>
      </c>
      <c r="G29" s="3">
        <v>45645</v>
      </c>
      <c r="H29" s="2">
        <v>1200</v>
      </c>
      <c r="I29" s="2">
        <v>23</v>
      </c>
      <c r="J29" s="2" t="s">
        <v>18</v>
      </c>
      <c r="L29">
        <f t="shared" si="0"/>
        <v>1</v>
      </c>
    </row>
    <row r="30" spans="1:12" x14ac:dyDescent="0.25">
      <c r="A30" s="2" t="s">
        <v>90</v>
      </c>
      <c r="B30" s="2" t="s">
        <v>91</v>
      </c>
      <c r="C30" s="2">
        <v>29</v>
      </c>
      <c r="D30" s="2" t="s">
        <v>27</v>
      </c>
      <c r="E30" s="2" t="s">
        <v>31</v>
      </c>
      <c r="F30" s="3">
        <v>45401</v>
      </c>
      <c r="G30" s="3">
        <v>45408</v>
      </c>
      <c r="H30" s="2">
        <v>2500</v>
      </c>
      <c r="I30" s="2">
        <v>8</v>
      </c>
      <c r="J30" s="2" t="s">
        <v>23</v>
      </c>
      <c r="L30">
        <f t="shared" si="0"/>
        <v>0</v>
      </c>
    </row>
    <row r="31" spans="1:12" x14ac:dyDescent="0.25">
      <c r="A31" s="2" t="s">
        <v>92</v>
      </c>
      <c r="B31" s="2" t="s">
        <v>93</v>
      </c>
      <c r="C31" s="2">
        <v>31</v>
      </c>
      <c r="D31" s="2" t="s">
        <v>27</v>
      </c>
      <c r="E31" s="2" t="s">
        <v>31</v>
      </c>
      <c r="F31" s="3">
        <v>45667</v>
      </c>
      <c r="G31" s="3">
        <v>45745</v>
      </c>
      <c r="H31" s="2">
        <v>2500</v>
      </c>
      <c r="I31" s="2">
        <v>23</v>
      </c>
      <c r="J31" s="2" t="s">
        <v>42</v>
      </c>
      <c r="K31" s="2" t="s">
        <v>94</v>
      </c>
      <c r="L31">
        <f t="shared" si="0"/>
        <v>2</v>
      </c>
    </row>
    <row r="32" spans="1:12" x14ac:dyDescent="0.25">
      <c r="A32" s="2" t="s">
        <v>95</v>
      </c>
      <c r="B32" s="2" t="s">
        <v>96</v>
      </c>
      <c r="C32" s="2">
        <v>52</v>
      </c>
      <c r="D32" s="2" t="s">
        <v>27</v>
      </c>
      <c r="E32" s="2" t="s">
        <v>13</v>
      </c>
      <c r="F32" s="3">
        <v>45088</v>
      </c>
      <c r="G32" s="3">
        <v>45656</v>
      </c>
      <c r="H32" s="2">
        <v>800</v>
      </c>
      <c r="I32" s="2">
        <v>9</v>
      </c>
      <c r="J32" s="2" t="s">
        <v>67</v>
      </c>
      <c r="K32" s="2" t="s">
        <v>97</v>
      </c>
      <c r="L32">
        <f t="shared" si="0"/>
        <v>18</v>
      </c>
    </row>
    <row r="33" spans="1:12" x14ac:dyDescent="0.25">
      <c r="A33" s="2" t="s">
        <v>98</v>
      </c>
      <c r="B33" s="2" t="s">
        <v>99</v>
      </c>
      <c r="C33" s="2">
        <v>20</v>
      </c>
      <c r="D33" s="2" t="s">
        <v>12</v>
      </c>
      <c r="E33" s="2" t="s">
        <v>22</v>
      </c>
      <c r="F33" s="3">
        <v>45391</v>
      </c>
      <c r="G33" s="3">
        <v>45604</v>
      </c>
      <c r="H33" s="2">
        <v>1200</v>
      </c>
      <c r="I33" s="2">
        <v>2</v>
      </c>
      <c r="J33" s="2" t="s">
        <v>35</v>
      </c>
      <c r="L33">
        <f t="shared" si="0"/>
        <v>7</v>
      </c>
    </row>
    <row r="34" spans="1:12" x14ac:dyDescent="0.25">
      <c r="A34" s="2" t="s">
        <v>100</v>
      </c>
      <c r="B34" s="2" t="s">
        <v>101</v>
      </c>
      <c r="C34" s="2">
        <v>22</v>
      </c>
      <c r="D34" s="2" t="s">
        <v>12</v>
      </c>
      <c r="E34" s="2" t="s">
        <v>13</v>
      </c>
      <c r="F34" s="3">
        <v>45699</v>
      </c>
      <c r="G34" s="3">
        <v>45740</v>
      </c>
      <c r="H34" s="2">
        <v>800</v>
      </c>
      <c r="I34" s="2">
        <v>30</v>
      </c>
      <c r="J34" s="2" t="s">
        <v>35</v>
      </c>
      <c r="L34">
        <f t="shared" si="0"/>
        <v>1</v>
      </c>
    </row>
    <row r="35" spans="1:12" x14ac:dyDescent="0.25">
      <c r="A35" s="2" t="s">
        <v>102</v>
      </c>
      <c r="B35" s="2" t="s">
        <v>103</v>
      </c>
      <c r="C35" s="2">
        <v>23</v>
      </c>
      <c r="D35" s="2" t="s">
        <v>12</v>
      </c>
      <c r="E35" s="2" t="s">
        <v>41</v>
      </c>
      <c r="F35" s="3">
        <v>45588</v>
      </c>
      <c r="G35" s="3">
        <v>45721</v>
      </c>
      <c r="H35" s="2">
        <v>1800</v>
      </c>
      <c r="I35" s="2">
        <v>23</v>
      </c>
      <c r="J35" s="2" t="s">
        <v>18</v>
      </c>
      <c r="K35" s="2" t="s">
        <v>104</v>
      </c>
      <c r="L35">
        <f t="shared" si="0"/>
        <v>4</v>
      </c>
    </row>
    <row r="36" spans="1:12" x14ac:dyDescent="0.25">
      <c r="A36" s="2" t="s">
        <v>105</v>
      </c>
      <c r="B36" s="2" t="s">
        <v>106</v>
      </c>
      <c r="C36" s="2">
        <v>27</v>
      </c>
      <c r="D36" s="2" t="s">
        <v>27</v>
      </c>
      <c r="E36" s="2" t="s">
        <v>22</v>
      </c>
      <c r="F36" s="3">
        <v>45312</v>
      </c>
      <c r="G36" s="3">
        <v>45652</v>
      </c>
      <c r="H36" s="2">
        <v>1200</v>
      </c>
      <c r="I36" s="2">
        <v>27</v>
      </c>
      <c r="J36" s="2" t="s">
        <v>18</v>
      </c>
      <c r="L36">
        <f t="shared" si="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28022-DFA0-4664-8E1F-2C1EA40A0826}">
  <dimension ref="A1:L44"/>
  <sheetViews>
    <sheetView topLeftCell="C22" workbookViewId="0">
      <selection activeCell="I51" sqref="I51"/>
    </sheetView>
  </sheetViews>
  <sheetFormatPr defaultRowHeight="15" x14ac:dyDescent="0.25"/>
  <cols>
    <col min="4" max="4" width="13.140625" bestFit="1" customWidth="1"/>
    <col min="5" max="5" width="23.28515625" bestFit="1" customWidth="1"/>
    <col min="8" max="8" width="11.140625" customWidth="1"/>
    <col min="9" max="9" width="19" bestFit="1" customWidth="1"/>
    <col min="10" max="10" width="29.7109375" bestFit="1" customWidth="1"/>
  </cols>
  <sheetData>
    <row r="1" spans="1:12" x14ac:dyDescent="0.25">
      <c r="A1" s="5" t="s">
        <v>0</v>
      </c>
      <c r="B1" s="1" t="s">
        <v>1</v>
      </c>
      <c r="C1" s="1" t="s">
        <v>2</v>
      </c>
      <c r="D1" s="1" t="s">
        <v>3</v>
      </c>
      <c r="E1" s="1" t="s">
        <v>4</v>
      </c>
      <c r="F1" s="1" t="s">
        <v>5</v>
      </c>
      <c r="G1" s="1" t="s">
        <v>7</v>
      </c>
      <c r="H1" s="1" t="s">
        <v>8</v>
      </c>
      <c r="I1" s="1" t="s">
        <v>9</v>
      </c>
      <c r="J1" s="4" t="s">
        <v>107</v>
      </c>
      <c r="K1" s="5" t="s">
        <v>6</v>
      </c>
      <c r="L1" s="6" t="s">
        <v>108</v>
      </c>
    </row>
    <row r="2" spans="1:12" x14ac:dyDescent="0.25">
      <c r="A2" s="2" t="s">
        <v>11</v>
      </c>
      <c r="B2" s="2">
        <v>59</v>
      </c>
      <c r="C2" s="2" t="s">
        <v>12</v>
      </c>
      <c r="D2" s="2" t="s">
        <v>13</v>
      </c>
      <c r="E2" s="3">
        <v>45235</v>
      </c>
      <c r="F2" s="3">
        <v>45425</v>
      </c>
      <c r="G2" s="2">
        <v>25</v>
      </c>
      <c r="H2" s="2" t="s">
        <v>14</v>
      </c>
      <c r="I2" s="2" t="s">
        <v>15</v>
      </c>
      <c r="J2">
        <f>INT((F2-E2)/30)</f>
        <v>6</v>
      </c>
      <c r="K2" s="2">
        <v>800</v>
      </c>
      <c r="L2" t="str">
        <f>IF(I2&lt;&gt;"", "Yes", "No")</f>
        <v>Yes</v>
      </c>
    </row>
    <row r="3" spans="1:12" x14ac:dyDescent="0.25">
      <c r="A3" s="2" t="s">
        <v>17</v>
      </c>
      <c r="B3" s="2">
        <v>27</v>
      </c>
      <c r="C3" s="2" t="s">
        <v>12</v>
      </c>
      <c r="D3" s="2" t="s">
        <v>13</v>
      </c>
      <c r="E3" s="3">
        <v>45714</v>
      </c>
      <c r="F3" s="3">
        <v>45740</v>
      </c>
      <c r="G3" s="2">
        <v>20</v>
      </c>
      <c r="H3" s="2" t="s">
        <v>18</v>
      </c>
      <c r="I3" s="2" t="s">
        <v>19</v>
      </c>
      <c r="J3">
        <f t="shared" ref="J3:J36" si="0">INT((F3-E3)/30)</f>
        <v>0</v>
      </c>
      <c r="K3" s="2">
        <v>800</v>
      </c>
      <c r="L3" t="str">
        <f t="shared" ref="L3:L36" si="1">IF(I3&lt;&gt;"", "Yes", "No")</f>
        <v>Yes</v>
      </c>
    </row>
    <row r="4" spans="1:12" x14ac:dyDescent="0.25">
      <c r="A4" s="2" t="s">
        <v>21</v>
      </c>
      <c r="B4" s="2">
        <v>24</v>
      </c>
      <c r="C4" s="2" t="s">
        <v>12</v>
      </c>
      <c r="D4" s="2" t="s">
        <v>22</v>
      </c>
      <c r="E4" s="3">
        <v>45191</v>
      </c>
      <c r="F4" s="3">
        <v>45371</v>
      </c>
      <c r="G4" s="2">
        <v>18</v>
      </c>
      <c r="H4" s="2" t="s">
        <v>23</v>
      </c>
      <c r="I4" s="2" t="s">
        <v>24</v>
      </c>
      <c r="J4">
        <f t="shared" si="0"/>
        <v>6</v>
      </c>
      <c r="K4" s="2">
        <v>1200</v>
      </c>
      <c r="L4" t="str">
        <f t="shared" si="1"/>
        <v>Yes</v>
      </c>
    </row>
    <row r="5" spans="1:12" x14ac:dyDescent="0.25">
      <c r="A5" s="2" t="s">
        <v>26</v>
      </c>
      <c r="B5" s="2">
        <v>31</v>
      </c>
      <c r="C5" s="2" t="s">
        <v>27</v>
      </c>
      <c r="D5" s="2" t="s">
        <v>22</v>
      </c>
      <c r="E5" s="3">
        <v>45479</v>
      </c>
      <c r="F5" s="3">
        <v>45587</v>
      </c>
      <c r="G5" s="2">
        <v>16</v>
      </c>
      <c r="H5" s="2" t="s">
        <v>23</v>
      </c>
      <c r="I5" s="2" t="s">
        <v>28</v>
      </c>
      <c r="J5">
        <f t="shared" si="0"/>
        <v>3</v>
      </c>
      <c r="K5" s="2">
        <v>1200</v>
      </c>
      <c r="L5" t="str">
        <f t="shared" si="1"/>
        <v>Yes</v>
      </c>
    </row>
    <row r="6" spans="1:12" x14ac:dyDescent="0.25">
      <c r="A6" s="2" t="s">
        <v>30</v>
      </c>
      <c r="B6" s="2">
        <v>19</v>
      </c>
      <c r="C6" s="2" t="s">
        <v>12</v>
      </c>
      <c r="D6" s="2" t="s">
        <v>31</v>
      </c>
      <c r="E6" s="3">
        <v>45286</v>
      </c>
      <c r="F6" s="3">
        <v>45501</v>
      </c>
      <c r="G6" s="2">
        <v>12</v>
      </c>
      <c r="H6" s="2" t="s">
        <v>14</v>
      </c>
      <c r="I6" s="2" t="s">
        <v>32</v>
      </c>
      <c r="J6">
        <f t="shared" si="0"/>
        <v>7</v>
      </c>
      <c r="K6" s="2">
        <v>2500</v>
      </c>
      <c r="L6" t="str">
        <f t="shared" si="1"/>
        <v>Yes</v>
      </c>
    </row>
    <row r="7" spans="1:12" x14ac:dyDescent="0.25">
      <c r="A7" s="2" t="s">
        <v>34</v>
      </c>
      <c r="B7" s="2">
        <v>40</v>
      </c>
      <c r="C7" s="2" t="s">
        <v>12</v>
      </c>
      <c r="D7" s="2" t="s">
        <v>13</v>
      </c>
      <c r="E7" s="3">
        <v>45317</v>
      </c>
      <c r="F7" s="3">
        <v>45392</v>
      </c>
      <c r="G7" s="2">
        <v>14</v>
      </c>
      <c r="H7" s="2" t="s">
        <v>35</v>
      </c>
      <c r="I7" s="2" t="s">
        <v>36</v>
      </c>
      <c r="J7">
        <f t="shared" si="0"/>
        <v>2</v>
      </c>
      <c r="K7" s="2">
        <v>800</v>
      </c>
      <c r="L7" t="str">
        <f t="shared" si="1"/>
        <v>Yes</v>
      </c>
    </row>
    <row r="8" spans="1:12" x14ac:dyDescent="0.25">
      <c r="A8" s="2" t="s">
        <v>38</v>
      </c>
      <c r="B8" s="2">
        <v>41</v>
      </c>
      <c r="C8" s="2" t="s">
        <v>27</v>
      </c>
      <c r="D8" s="2" t="s">
        <v>13</v>
      </c>
      <c r="E8" s="3">
        <v>45588</v>
      </c>
      <c r="F8" s="3">
        <v>45677</v>
      </c>
      <c r="G8" s="2">
        <v>25</v>
      </c>
      <c r="H8" s="2" t="s">
        <v>18</v>
      </c>
      <c r="J8">
        <f t="shared" si="0"/>
        <v>2</v>
      </c>
      <c r="K8" s="2">
        <v>800</v>
      </c>
      <c r="L8" t="str">
        <f t="shared" si="1"/>
        <v>No</v>
      </c>
    </row>
    <row r="9" spans="1:12" x14ac:dyDescent="0.25">
      <c r="A9" s="2" t="s">
        <v>40</v>
      </c>
      <c r="B9" s="2">
        <v>43</v>
      </c>
      <c r="C9" s="2" t="s">
        <v>12</v>
      </c>
      <c r="D9" s="2" t="s">
        <v>41</v>
      </c>
      <c r="E9" s="3">
        <v>45450</v>
      </c>
      <c r="F9" s="3">
        <v>45563</v>
      </c>
      <c r="G9" s="2">
        <v>28</v>
      </c>
      <c r="H9" s="2" t="s">
        <v>42</v>
      </c>
      <c r="J9">
        <f t="shared" si="0"/>
        <v>3</v>
      </c>
      <c r="K9" s="2">
        <v>1800</v>
      </c>
      <c r="L9" t="str">
        <f t="shared" si="1"/>
        <v>No</v>
      </c>
    </row>
    <row r="10" spans="1:12" x14ac:dyDescent="0.25">
      <c r="A10" s="2" t="s">
        <v>44</v>
      </c>
      <c r="B10" s="2">
        <v>42</v>
      </c>
      <c r="C10" s="2" t="s">
        <v>12</v>
      </c>
      <c r="D10" s="2" t="s">
        <v>13</v>
      </c>
      <c r="E10" s="3">
        <v>45569</v>
      </c>
      <c r="F10" s="3">
        <v>45582</v>
      </c>
      <c r="G10" s="2">
        <v>3</v>
      </c>
      <c r="H10" s="2" t="s">
        <v>42</v>
      </c>
      <c r="I10" s="2" t="s">
        <v>45</v>
      </c>
      <c r="J10">
        <f t="shared" si="0"/>
        <v>0</v>
      </c>
      <c r="K10" s="2">
        <v>800</v>
      </c>
      <c r="L10" t="str">
        <f t="shared" si="1"/>
        <v>Yes</v>
      </c>
    </row>
    <row r="11" spans="1:12" x14ac:dyDescent="0.25">
      <c r="A11" s="2" t="s">
        <v>47</v>
      </c>
      <c r="B11" s="2">
        <v>37</v>
      </c>
      <c r="C11" s="2" t="s">
        <v>12</v>
      </c>
      <c r="D11" s="2" t="s">
        <v>22</v>
      </c>
      <c r="E11" s="3">
        <v>45202</v>
      </c>
      <c r="F11" s="3">
        <v>45280</v>
      </c>
      <c r="G11" s="2">
        <v>29</v>
      </c>
      <c r="H11" s="2" t="s">
        <v>35</v>
      </c>
      <c r="I11" s="2" t="s">
        <v>48</v>
      </c>
      <c r="J11">
        <f t="shared" si="0"/>
        <v>2</v>
      </c>
      <c r="K11" s="2">
        <v>1200</v>
      </c>
      <c r="L11" t="str">
        <f t="shared" si="1"/>
        <v>Yes</v>
      </c>
    </row>
    <row r="12" spans="1:12" x14ac:dyDescent="0.25">
      <c r="A12" s="2" t="s">
        <v>50</v>
      </c>
      <c r="B12" s="2">
        <v>48</v>
      </c>
      <c r="C12" s="2" t="s">
        <v>27</v>
      </c>
      <c r="D12" s="2" t="s">
        <v>22</v>
      </c>
      <c r="E12" s="3">
        <v>45297</v>
      </c>
      <c r="F12" s="3">
        <v>45459</v>
      </c>
      <c r="G12" s="2">
        <v>13</v>
      </c>
      <c r="H12" s="2" t="s">
        <v>14</v>
      </c>
      <c r="I12" s="2" t="s">
        <v>51</v>
      </c>
      <c r="J12">
        <f t="shared" si="0"/>
        <v>5</v>
      </c>
      <c r="K12" s="2">
        <v>1200</v>
      </c>
      <c r="L12" t="str">
        <f t="shared" si="1"/>
        <v>Yes</v>
      </c>
    </row>
    <row r="13" spans="1:12" x14ac:dyDescent="0.25">
      <c r="A13" s="2" t="s">
        <v>53</v>
      </c>
      <c r="B13" s="2">
        <v>36</v>
      </c>
      <c r="C13" s="2" t="s">
        <v>12</v>
      </c>
      <c r="D13" s="2" t="s">
        <v>22</v>
      </c>
      <c r="E13" s="3">
        <v>45154</v>
      </c>
      <c r="F13" s="3">
        <v>45568</v>
      </c>
      <c r="G13" s="2">
        <v>19</v>
      </c>
      <c r="H13" s="2" t="s">
        <v>42</v>
      </c>
      <c r="I13" s="2" t="s">
        <v>54</v>
      </c>
      <c r="J13">
        <f t="shared" si="0"/>
        <v>13</v>
      </c>
      <c r="K13" s="2">
        <v>1200</v>
      </c>
      <c r="L13" t="str">
        <f t="shared" si="1"/>
        <v>Yes</v>
      </c>
    </row>
    <row r="14" spans="1:12" x14ac:dyDescent="0.25">
      <c r="A14" s="2" t="s">
        <v>56</v>
      </c>
      <c r="B14" s="2">
        <v>48</v>
      </c>
      <c r="C14" s="2" t="s">
        <v>27</v>
      </c>
      <c r="D14" s="2" t="s">
        <v>41</v>
      </c>
      <c r="E14" s="3">
        <v>45556</v>
      </c>
      <c r="F14" s="3">
        <v>45641</v>
      </c>
      <c r="G14" s="2">
        <v>22</v>
      </c>
      <c r="H14" s="2" t="s">
        <v>42</v>
      </c>
      <c r="J14">
        <f t="shared" si="0"/>
        <v>2</v>
      </c>
      <c r="K14" s="2">
        <v>1800</v>
      </c>
      <c r="L14" t="str">
        <f t="shared" si="1"/>
        <v>No</v>
      </c>
    </row>
    <row r="15" spans="1:12" x14ac:dyDescent="0.25">
      <c r="A15" s="2" t="s">
        <v>58</v>
      </c>
      <c r="B15" s="2">
        <v>39</v>
      </c>
      <c r="C15" s="2" t="s">
        <v>12</v>
      </c>
      <c r="D15" s="2" t="s">
        <v>22</v>
      </c>
      <c r="E15" s="3">
        <v>45065</v>
      </c>
      <c r="F15" s="3">
        <v>45242</v>
      </c>
      <c r="G15" s="2">
        <v>28</v>
      </c>
      <c r="H15" s="2" t="s">
        <v>35</v>
      </c>
      <c r="J15">
        <f t="shared" si="0"/>
        <v>5</v>
      </c>
      <c r="K15" s="2">
        <v>1200</v>
      </c>
      <c r="L15" t="str">
        <f t="shared" si="1"/>
        <v>No</v>
      </c>
    </row>
    <row r="16" spans="1:12" x14ac:dyDescent="0.25">
      <c r="A16" s="2" t="s">
        <v>60</v>
      </c>
      <c r="B16" s="2">
        <v>44</v>
      </c>
      <c r="C16" s="2" t="s">
        <v>27</v>
      </c>
      <c r="D16" s="2" t="s">
        <v>13</v>
      </c>
      <c r="E16" s="3">
        <v>45333</v>
      </c>
      <c r="F16" s="3">
        <v>45540</v>
      </c>
      <c r="G16" s="2">
        <v>8</v>
      </c>
      <c r="H16" s="2" t="s">
        <v>23</v>
      </c>
      <c r="J16">
        <f t="shared" si="0"/>
        <v>6</v>
      </c>
      <c r="K16" s="2">
        <v>800</v>
      </c>
      <c r="L16" t="str">
        <f t="shared" si="1"/>
        <v>No</v>
      </c>
    </row>
    <row r="17" spans="1:12" x14ac:dyDescent="0.25">
      <c r="A17" s="2" t="s">
        <v>62</v>
      </c>
      <c r="B17" s="2">
        <v>39</v>
      </c>
      <c r="C17" s="2" t="s">
        <v>12</v>
      </c>
      <c r="D17" s="2" t="s">
        <v>31</v>
      </c>
      <c r="E17" s="3">
        <v>45702</v>
      </c>
      <c r="F17" s="3">
        <v>45732</v>
      </c>
      <c r="G17" s="2">
        <v>14</v>
      </c>
      <c r="H17" s="2" t="s">
        <v>42</v>
      </c>
      <c r="J17">
        <f t="shared" si="0"/>
        <v>1</v>
      </c>
      <c r="K17" s="2">
        <v>2500</v>
      </c>
      <c r="L17" t="str">
        <f t="shared" si="1"/>
        <v>No</v>
      </c>
    </row>
    <row r="18" spans="1:12" x14ac:dyDescent="0.25">
      <c r="A18" s="2" t="s">
        <v>64</v>
      </c>
      <c r="B18" s="2">
        <v>35</v>
      </c>
      <c r="C18" s="2" t="s">
        <v>12</v>
      </c>
      <c r="D18" s="2" t="s">
        <v>22</v>
      </c>
      <c r="E18" s="3">
        <v>45329</v>
      </c>
      <c r="F18" s="3">
        <v>45685</v>
      </c>
      <c r="G18" s="2">
        <v>25</v>
      </c>
      <c r="H18" s="2" t="s">
        <v>23</v>
      </c>
      <c r="J18">
        <f t="shared" si="0"/>
        <v>11</v>
      </c>
      <c r="K18" s="2">
        <v>1200</v>
      </c>
      <c r="L18" t="str">
        <f t="shared" si="1"/>
        <v>No</v>
      </c>
    </row>
    <row r="19" spans="1:12" x14ac:dyDescent="0.25">
      <c r="A19" s="2" t="s">
        <v>66</v>
      </c>
      <c r="B19" s="2">
        <v>56</v>
      </c>
      <c r="C19" s="2" t="s">
        <v>27</v>
      </c>
      <c r="D19" s="2" t="s">
        <v>31</v>
      </c>
      <c r="E19" s="3">
        <v>45213</v>
      </c>
      <c r="F19" s="3">
        <v>45649</v>
      </c>
      <c r="G19" s="2">
        <v>13</v>
      </c>
      <c r="H19" s="2" t="s">
        <v>67</v>
      </c>
      <c r="J19">
        <f t="shared" si="0"/>
        <v>14</v>
      </c>
      <c r="K19" s="2">
        <v>2500</v>
      </c>
      <c r="L19" t="str">
        <f t="shared" si="1"/>
        <v>No</v>
      </c>
    </row>
    <row r="20" spans="1:12" x14ac:dyDescent="0.25">
      <c r="A20" s="2" t="s">
        <v>69</v>
      </c>
      <c r="B20" s="2">
        <v>27</v>
      </c>
      <c r="C20" s="2" t="s">
        <v>27</v>
      </c>
      <c r="D20" s="2" t="s">
        <v>13</v>
      </c>
      <c r="E20" s="3">
        <v>45354</v>
      </c>
      <c r="F20" s="3">
        <v>45664</v>
      </c>
      <c r="G20" s="2">
        <v>26</v>
      </c>
      <c r="H20" s="2" t="s">
        <v>35</v>
      </c>
      <c r="J20">
        <f t="shared" si="0"/>
        <v>10</v>
      </c>
      <c r="K20" s="2">
        <v>800</v>
      </c>
      <c r="L20" t="str">
        <f t="shared" si="1"/>
        <v>No</v>
      </c>
    </row>
    <row r="21" spans="1:12" x14ac:dyDescent="0.25">
      <c r="A21" s="2" t="s">
        <v>71</v>
      </c>
      <c r="B21" s="2">
        <v>28</v>
      </c>
      <c r="C21" s="2" t="s">
        <v>12</v>
      </c>
      <c r="D21" s="2" t="s">
        <v>31</v>
      </c>
      <c r="E21" s="3">
        <v>45417</v>
      </c>
      <c r="F21" s="3">
        <v>45608</v>
      </c>
      <c r="G21" s="2">
        <v>21</v>
      </c>
      <c r="H21" s="2" t="s">
        <v>35</v>
      </c>
      <c r="I21" s="2" t="s">
        <v>72</v>
      </c>
      <c r="J21">
        <f t="shared" si="0"/>
        <v>6</v>
      </c>
      <c r="K21" s="2">
        <v>2500</v>
      </c>
      <c r="L21" t="str">
        <f t="shared" si="1"/>
        <v>Yes</v>
      </c>
    </row>
    <row r="22" spans="1:12" x14ac:dyDescent="0.25">
      <c r="A22" s="2" t="s">
        <v>74</v>
      </c>
      <c r="B22" s="2">
        <v>57</v>
      </c>
      <c r="C22" s="2" t="s">
        <v>27</v>
      </c>
      <c r="D22" s="2" t="s">
        <v>41</v>
      </c>
      <c r="E22" s="3">
        <v>45146</v>
      </c>
      <c r="F22" s="3">
        <v>45674</v>
      </c>
      <c r="G22" s="2">
        <v>19</v>
      </c>
      <c r="H22" s="2" t="s">
        <v>35</v>
      </c>
      <c r="J22">
        <f t="shared" si="0"/>
        <v>17</v>
      </c>
      <c r="K22" s="2">
        <v>1800</v>
      </c>
      <c r="L22" t="str">
        <f t="shared" si="1"/>
        <v>No</v>
      </c>
    </row>
    <row r="23" spans="1:12" x14ac:dyDescent="0.25">
      <c r="A23" s="2" t="s">
        <v>76</v>
      </c>
      <c r="B23" s="2">
        <v>26</v>
      </c>
      <c r="C23" s="2" t="s">
        <v>27</v>
      </c>
      <c r="D23" s="2" t="s">
        <v>41</v>
      </c>
      <c r="E23" s="3">
        <v>45320</v>
      </c>
      <c r="F23" s="3">
        <v>45616</v>
      </c>
      <c r="G23" s="2">
        <v>5</v>
      </c>
      <c r="H23" s="2" t="s">
        <v>14</v>
      </c>
      <c r="J23">
        <f t="shared" si="0"/>
        <v>9</v>
      </c>
      <c r="K23" s="2">
        <v>1800</v>
      </c>
      <c r="L23" t="str">
        <f t="shared" si="1"/>
        <v>No</v>
      </c>
    </row>
    <row r="24" spans="1:12" x14ac:dyDescent="0.25">
      <c r="A24" s="2" t="s">
        <v>78</v>
      </c>
      <c r="B24" s="2">
        <v>48</v>
      </c>
      <c r="C24" s="2" t="s">
        <v>12</v>
      </c>
      <c r="D24" s="2" t="s">
        <v>41</v>
      </c>
      <c r="E24" s="3">
        <v>45451</v>
      </c>
      <c r="F24" s="3">
        <v>45455</v>
      </c>
      <c r="G24" s="2">
        <v>18</v>
      </c>
      <c r="H24" s="2" t="s">
        <v>67</v>
      </c>
      <c r="J24">
        <f t="shared" si="0"/>
        <v>0</v>
      </c>
      <c r="K24" s="2">
        <v>1800</v>
      </c>
      <c r="L24" t="str">
        <f t="shared" si="1"/>
        <v>No</v>
      </c>
    </row>
    <row r="25" spans="1:12" x14ac:dyDescent="0.25">
      <c r="A25" s="2" t="s">
        <v>80</v>
      </c>
      <c r="B25" s="2">
        <v>25</v>
      </c>
      <c r="C25" s="2" t="s">
        <v>27</v>
      </c>
      <c r="D25" s="2" t="s">
        <v>22</v>
      </c>
      <c r="E25" s="3">
        <v>45439</v>
      </c>
      <c r="F25" s="3">
        <v>45730</v>
      </c>
      <c r="G25" s="2">
        <v>6</v>
      </c>
      <c r="H25" s="2" t="s">
        <v>14</v>
      </c>
      <c r="J25">
        <f t="shared" si="0"/>
        <v>9</v>
      </c>
      <c r="K25" s="2">
        <v>1200</v>
      </c>
      <c r="L25" t="str">
        <f t="shared" si="1"/>
        <v>No</v>
      </c>
    </row>
    <row r="26" spans="1:12" x14ac:dyDescent="0.25">
      <c r="A26" s="2" t="s">
        <v>82</v>
      </c>
      <c r="B26" s="2">
        <v>53</v>
      </c>
      <c r="C26" s="2" t="s">
        <v>12</v>
      </c>
      <c r="D26" s="2" t="s">
        <v>41</v>
      </c>
      <c r="E26" s="3">
        <v>45286</v>
      </c>
      <c r="F26" s="3">
        <v>45372</v>
      </c>
      <c r="G26" s="2">
        <v>17</v>
      </c>
      <c r="H26" s="2" t="s">
        <v>35</v>
      </c>
      <c r="I26" s="2" t="s">
        <v>83</v>
      </c>
      <c r="J26">
        <f t="shared" si="0"/>
        <v>2</v>
      </c>
      <c r="K26" s="2">
        <v>1800</v>
      </c>
      <c r="L26" t="str">
        <f t="shared" si="1"/>
        <v>Yes</v>
      </c>
    </row>
    <row r="27" spans="1:12" x14ac:dyDescent="0.25">
      <c r="A27" s="2" t="s">
        <v>85</v>
      </c>
      <c r="B27" s="2">
        <v>42</v>
      </c>
      <c r="C27" s="2" t="s">
        <v>27</v>
      </c>
      <c r="D27" s="2" t="s">
        <v>22</v>
      </c>
      <c r="E27" s="3">
        <v>45702</v>
      </c>
      <c r="F27" s="3">
        <v>45727</v>
      </c>
      <c r="G27" s="2">
        <v>3</v>
      </c>
      <c r="H27" s="2" t="s">
        <v>67</v>
      </c>
      <c r="J27">
        <f t="shared" si="0"/>
        <v>0</v>
      </c>
      <c r="K27" s="2">
        <v>1200</v>
      </c>
      <c r="L27" t="str">
        <f t="shared" si="1"/>
        <v>No</v>
      </c>
    </row>
    <row r="28" spans="1:12" x14ac:dyDescent="0.25">
      <c r="A28" s="2" t="s">
        <v>87</v>
      </c>
      <c r="B28" s="2">
        <v>24</v>
      </c>
      <c r="C28" s="2" t="s">
        <v>12</v>
      </c>
      <c r="D28" s="2" t="s">
        <v>31</v>
      </c>
      <c r="E28" s="3">
        <v>45698</v>
      </c>
      <c r="F28" s="3">
        <v>45726</v>
      </c>
      <c r="G28" s="2">
        <v>28</v>
      </c>
      <c r="H28" s="2" t="s">
        <v>35</v>
      </c>
      <c r="J28">
        <f t="shared" si="0"/>
        <v>0</v>
      </c>
      <c r="K28" s="2">
        <v>2500</v>
      </c>
      <c r="L28" t="str">
        <f t="shared" si="1"/>
        <v>No</v>
      </c>
    </row>
    <row r="29" spans="1:12" x14ac:dyDescent="0.25">
      <c r="A29" s="2" t="s">
        <v>89</v>
      </c>
      <c r="B29" s="2">
        <v>53</v>
      </c>
      <c r="C29" s="2" t="s">
        <v>12</v>
      </c>
      <c r="D29" s="2" t="s">
        <v>22</v>
      </c>
      <c r="E29" s="3">
        <v>45614</v>
      </c>
      <c r="F29" s="3">
        <v>45645</v>
      </c>
      <c r="G29" s="2">
        <v>23</v>
      </c>
      <c r="H29" s="2" t="s">
        <v>18</v>
      </c>
      <c r="J29">
        <f t="shared" si="0"/>
        <v>1</v>
      </c>
      <c r="K29" s="2">
        <v>1200</v>
      </c>
      <c r="L29" t="str">
        <f t="shared" si="1"/>
        <v>No</v>
      </c>
    </row>
    <row r="30" spans="1:12" x14ac:dyDescent="0.25">
      <c r="A30" s="2" t="s">
        <v>91</v>
      </c>
      <c r="B30" s="2">
        <v>29</v>
      </c>
      <c r="C30" s="2" t="s">
        <v>27</v>
      </c>
      <c r="D30" s="2" t="s">
        <v>31</v>
      </c>
      <c r="E30" s="3">
        <v>45401</v>
      </c>
      <c r="F30" s="3">
        <v>45408</v>
      </c>
      <c r="G30" s="2">
        <v>8</v>
      </c>
      <c r="H30" s="2" t="s">
        <v>23</v>
      </c>
      <c r="J30">
        <f t="shared" si="0"/>
        <v>0</v>
      </c>
      <c r="K30" s="2">
        <v>2500</v>
      </c>
      <c r="L30" t="str">
        <f t="shared" si="1"/>
        <v>No</v>
      </c>
    </row>
    <row r="31" spans="1:12" x14ac:dyDescent="0.25">
      <c r="A31" s="2" t="s">
        <v>93</v>
      </c>
      <c r="B31" s="2">
        <v>31</v>
      </c>
      <c r="C31" s="2" t="s">
        <v>27</v>
      </c>
      <c r="D31" s="2" t="s">
        <v>31</v>
      </c>
      <c r="E31" s="3">
        <v>45667</v>
      </c>
      <c r="F31" s="3">
        <v>45745</v>
      </c>
      <c r="G31" s="2">
        <v>23</v>
      </c>
      <c r="H31" s="2" t="s">
        <v>42</v>
      </c>
      <c r="I31" s="2" t="s">
        <v>94</v>
      </c>
      <c r="J31">
        <f t="shared" si="0"/>
        <v>2</v>
      </c>
      <c r="K31" s="2">
        <v>2500</v>
      </c>
      <c r="L31" t="str">
        <f t="shared" si="1"/>
        <v>Yes</v>
      </c>
    </row>
    <row r="32" spans="1:12" x14ac:dyDescent="0.25">
      <c r="A32" s="2" t="s">
        <v>96</v>
      </c>
      <c r="B32" s="2">
        <v>52</v>
      </c>
      <c r="C32" s="2" t="s">
        <v>27</v>
      </c>
      <c r="D32" s="2" t="s">
        <v>13</v>
      </c>
      <c r="E32" s="3">
        <v>45088</v>
      </c>
      <c r="F32" s="3">
        <v>45656</v>
      </c>
      <c r="G32" s="2">
        <v>9</v>
      </c>
      <c r="H32" s="2" t="s">
        <v>67</v>
      </c>
      <c r="I32" s="2" t="s">
        <v>97</v>
      </c>
      <c r="J32">
        <f t="shared" si="0"/>
        <v>18</v>
      </c>
      <c r="K32" s="2">
        <v>800</v>
      </c>
      <c r="L32" t="str">
        <f t="shared" si="1"/>
        <v>Yes</v>
      </c>
    </row>
    <row r="33" spans="1:12" x14ac:dyDescent="0.25">
      <c r="A33" s="2" t="s">
        <v>99</v>
      </c>
      <c r="B33" s="2">
        <v>20</v>
      </c>
      <c r="C33" s="2" t="s">
        <v>12</v>
      </c>
      <c r="D33" s="2" t="s">
        <v>22</v>
      </c>
      <c r="E33" s="3">
        <v>45391</v>
      </c>
      <c r="F33" s="3">
        <v>45604</v>
      </c>
      <c r="G33" s="2">
        <v>2</v>
      </c>
      <c r="H33" s="2" t="s">
        <v>35</v>
      </c>
      <c r="J33">
        <f t="shared" si="0"/>
        <v>7</v>
      </c>
      <c r="K33" s="2">
        <v>1200</v>
      </c>
      <c r="L33" t="str">
        <f t="shared" si="1"/>
        <v>No</v>
      </c>
    </row>
    <row r="34" spans="1:12" x14ac:dyDescent="0.25">
      <c r="A34" s="2" t="s">
        <v>101</v>
      </c>
      <c r="B34" s="2">
        <v>22</v>
      </c>
      <c r="C34" s="2" t="s">
        <v>12</v>
      </c>
      <c r="D34" s="2" t="s">
        <v>13</v>
      </c>
      <c r="E34" s="3">
        <v>45699</v>
      </c>
      <c r="F34" s="3">
        <v>45740</v>
      </c>
      <c r="G34" s="2">
        <v>30</v>
      </c>
      <c r="H34" s="2" t="s">
        <v>35</v>
      </c>
      <c r="J34">
        <f t="shared" si="0"/>
        <v>1</v>
      </c>
      <c r="K34" s="2">
        <v>800</v>
      </c>
      <c r="L34" t="str">
        <f t="shared" si="1"/>
        <v>No</v>
      </c>
    </row>
    <row r="35" spans="1:12" x14ac:dyDescent="0.25">
      <c r="A35" s="2" t="s">
        <v>103</v>
      </c>
      <c r="B35" s="2">
        <v>23</v>
      </c>
      <c r="C35" s="2" t="s">
        <v>12</v>
      </c>
      <c r="D35" s="2" t="s">
        <v>41</v>
      </c>
      <c r="E35" s="3">
        <v>45588</v>
      </c>
      <c r="F35" s="3">
        <v>45721</v>
      </c>
      <c r="G35" s="2">
        <v>23</v>
      </c>
      <c r="H35" s="2" t="s">
        <v>18</v>
      </c>
      <c r="I35" s="2" t="s">
        <v>104</v>
      </c>
      <c r="J35">
        <f t="shared" si="0"/>
        <v>4</v>
      </c>
      <c r="K35" s="2">
        <v>1800</v>
      </c>
      <c r="L35" t="str">
        <f t="shared" si="1"/>
        <v>Yes</v>
      </c>
    </row>
    <row r="36" spans="1:12" x14ac:dyDescent="0.25">
      <c r="A36" s="2" t="s">
        <v>106</v>
      </c>
      <c r="B36" s="2">
        <v>27</v>
      </c>
      <c r="C36" s="2" t="s">
        <v>27</v>
      </c>
      <c r="D36" s="2" t="s">
        <v>22</v>
      </c>
      <c r="E36" s="3">
        <v>45312</v>
      </c>
      <c r="F36" s="3">
        <v>45652</v>
      </c>
      <c r="G36" s="2">
        <v>27</v>
      </c>
      <c r="H36" s="2" t="s">
        <v>18</v>
      </c>
      <c r="J36">
        <f t="shared" si="0"/>
        <v>11</v>
      </c>
      <c r="K36" s="2">
        <v>1200</v>
      </c>
      <c r="L36" t="str">
        <f t="shared" si="1"/>
        <v>No</v>
      </c>
    </row>
    <row r="41" spans="1:12" x14ac:dyDescent="0.25">
      <c r="D41" s="8" t="s">
        <v>109</v>
      </c>
      <c r="E41" t="s">
        <v>113</v>
      </c>
    </row>
    <row r="42" spans="1:12" x14ac:dyDescent="0.25">
      <c r="D42" s="9" t="s">
        <v>110</v>
      </c>
      <c r="E42" s="7">
        <v>1530</v>
      </c>
    </row>
    <row r="43" spans="1:12" x14ac:dyDescent="0.25">
      <c r="D43" s="9" t="s">
        <v>111</v>
      </c>
      <c r="E43" s="7">
        <v>1406.6666666666667</v>
      </c>
    </row>
    <row r="44" spans="1:12" x14ac:dyDescent="0.25">
      <c r="D44" s="9" t="s">
        <v>112</v>
      </c>
      <c r="E44" s="7">
        <v>1477.1428571428571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E9EB2-BA07-4C3D-B1B2-415C017BBB71}">
  <dimension ref="A1:K50"/>
  <sheetViews>
    <sheetView topLeftCell="D25" workbookViewId="0">
      <selection activeCell="I49" sqref="I49"/>
    </sheetView>
  </sheetViews>
  <sheetFormatPr defaultRowHeight="15" x14ac:dyDescent="0.25"/>
  <cols>
    <col min="2" max="2" width="17.85546875" bestFit="1" customWidth="1"/>
    <col min="3" max="3" width="20.5703125" bestFit="1" customWidth="1"/>
    <col min="4" max="4" width="10.5703125" customWidth="1"/>
    <col min="8" max="8" width="29.7109375" bestFit="1" customWidth="1"/>
    <col min="9" max="9" width="12.85546875" bestFit="1" customWidth="1"/>
    <col min="11" max="11" width="13.85546875" bestFit="1" customWidth="1"/>
  </cols>
  <sheetData>
    <row r="1" spans="1:11" x14ac:dyDescent="0.25">
      <c r="A1" s="1" t="s">
        <v>2</v>
      </c>
      <c r="B1" s="1" t="s">
        <v>3</v>
      </c>
      <c r="C1" s="1" t="s">
        <v>4</v>
      </c>
      <c r="D1" s="1" t="s">
        <v>5</v>
      </c>
      <c r="E1" s="1" t="s">
        <v>7</v>
      </c>
      <c r="F1" s="1" t="s">
        <v>8</v>
      </c>
      <c r="G1" s="1" t="s">
        <v>9</v>
      </c>
      <c r="H1" s="4" t="s">
        <v>107</v>
      </c>
      <c r="I1" s="5" t="s">
        <v>6</v>
      </c>
      <c r="J1" s="6" t="s">
        <v>108</v>
      </c>
      <c r="K1" s="6" t="s">
        <v>114</v>
      </c>
    </row>
    <row r="2" spans="1:11" x14ac:dyDescent="0.25">
      <c r="A2" s="2" t="s">
        <v>12</v>
      </c>
      <c r="B2" s="2" t="s">
        <v>13</v>
      </c>
      <c r="C2" s="3">
        <v>45235</v>
      </c>
      <c r="D2" s="3">
        <v>45425</v>
      </c>
      <c r="E2" s="2">
        <v>25</v>
      </c>
      <c r="F2" s="2" t="s">
        <v>14</v>
      </c>
      <c r="G2" s="2" t="s">
        <v>15</v>
      </c>
      <c r="H2">
        <f>INT((D2-C2)/30)</f>
        <v>6</v>
      </c>
      <c r="I2" s="2">
        <v>800</v>
      </c>
      <c r="J2" t="str">
        <f>IF(G2&lt;&gt;"", "Yes", "No")</f>
        <v>Yes</v>
      </c>
      <c r="K2">
        <f>I2*H2</f>
        <v>4800</v>
      </c>
    </row>
    <row r="3" spans="1:11" x14ac:dyDescent="0.25">
      <c r="A3" s="2" t="s">
        <v>12</v>
      </c>
      <c r="B3" s="2" t="s">
        <v>13</v>
      </c>
      <c r="C3" s="3">
        <v>45714</v>
      </c>
      <c r="D3" s="3">
        <v>45740</v>
      </c>
      <c r="E3" s="2">
        <v>20</v>
      </c>
      <c r="F3" s="2" t="s">
        <v>18</v>
      </c>
      <c r="G3" s="2" t="s">
        <v>19</v>
      </c>
      <c r="H3">
        <f t="shared" ref="H3:H36" si="0">INT((D3-C3)/30)</f>
        <v>0</v>
      </c>
      <c r="I3" s="2">
        <v>800</v>
      </c>
      <c r="J3" t="str">
        <f t="shared" ref="J3:J36" si="1">IF(G3&lt;&gt;"", "Yes", "No")</f>
        <v>Yes</v>
      </c>
      <c r="K3">
        <f t="shared" ref="K3:K36" si="2">I3*H3</f>
        <v>0</v>
      </c>
    </row>
    <row r="4" spans="1:11" x14ac:dyDescent="0.25">
      <c r="A4" s="2" t="s">
        <v>12</v>
      </c>
      <c r="B4" s="2" t="s">
        <v>22</v>
      </c>
      <c r="C4" s="3">
        <v>45191</v>
      </c>
      <c r="D4" s="3">
        <v>45371</v>
      </c>
      <c r="E4" s="2">
        <v>18</v>
      </c>
      <c r="F4" s="2" t="s">
        <v>23</v>
      </c>
      <c r="G4" s="2" t="s">
        <v>24</v>
      </c>
      <c r="H4">
        <f t="shared" si="0"/>
        <v>6</v>
      </c>
      <c r="I4" s="2">
        <v>1200</v>
      </c>
      <c r="J4" t="str">
        <f t="shared" si="1"/>
        <v>Yes</v>
      </c>
      <c r="K4">
        <f t="shared" si="2"/>
        <v>7200</v>
      </c>
    </row>
    <row r="5" spans="1:11" x14ac:dyDescent="0.25">
      <c r="A5" s="2" t="s">
        <v>27</v>
      </c>
      <c r="B5" s="2" t="s">
        <v>22</v>
      </c>
      <c r="C5" s="3">
        <v>45479</v>
      </c>
      <c r="D5" s="3">
        <v>45587</v>
      </c>
      <c r="E5" s="2">
        <v>16</v>
      </c>
      <c r="F5" s="2" t="s">
        <v>23</v>
      </c>
      <c r="G5" s="2" t="s">
        <v>28</v>
      </c>
      <c r="H5">
        <f t="shared" si="0"/>
        <v>3</v>
      </c>
      <c r="I5" s="2">
        <v>1200</v>
      </c>
      <c r="J5" t="str">
        <f t="shared" si="1"/>
        <v>Yes</v>
      </c>
      <c r="K5">
        <f t="shared" si="2"/>
        <v>3600</v>
      </c>
    </row>
    <row r="6" spans="1:11" x14ac:dyDescent="0.25">
      <c r="A6" s="2" t="s">
        <v>12</v>
      </c>
      <c r="B6" s="2" t="s">
        <v>31</v>
      </c>
      <c r="C6" s="3">
        <v>45286</v>
      </c>
      <c r="D6" s="3">
        <v>45501</v>
      </c>
      <c r="E6" s="2">
        <v>12</v>
      </c>
      <c r="F6" s="2" t="s">
        <v>14</v>
      </c>
      <c r="G6" s="2" t="s">
        <v>32</v>
      </c>
      <c r="H6">
        <f t="shared" si="0"/>
        <v>7</v>
      </c>
      <c r="I6" s="2">
        <v>2500</v>
      </c>
      <c r="J6" t="str">
        <f t="shared" si="1"/>
        <v>Yes</v>
      </c>
      <c r="K6">
        <f t="shared" si="2"/>
        <v>17500</v>
      </c>
    </row>
    <row r="7" spans="1:11" x14ac:dyDescent="0.25">
      <c r="A7" s="2" t="s">
        <v>12</v>
      </c>
      <c r="B7" s="2" t="s">
        <v>13</v>
      </c>
      <c r="C7" s="3">
        <v>45317</v>
      </c>
      <c r="D7" s="3">
        <v>45392</v>
      </c>
      <c r="E7" s="2">
        <v>14</v>
      </c>
      <c r="F7" s="2" t="s">
        <v>35</v>
      </c>
      <c r="G7" s="2" t="s">
        <v>36</v>
      </c>
      <c r="H7">
        <f t="shared" si="0"/>
        <v>2</v>
      </c>
      <c r="I7" s="2">
        <v>800</v>
      </c>
      <c r="J7" t="str">
        <f t="shared" si="1"/>
        <v>Yes</v>
      </c>
      <c r="K7">
        <f t="shared" si="2"/>
        <v>1600</v>
      </c>
    </row>
    <row r="8" spans="1:11" x14ac:dyDescent="0.25">
      <c r="A8" s="2" t="s">
        <v>27</v>
      </c>
      <c r="B8" s="2" t="s">
        <v>13</v>
      </c>
      <c r="C8" s="3">
        <v>45588</v>
      </c>
      <c r="D8" s="3">
        <v>45677</v>
      </c>
      <c r="E8" s="2">
        <v>25</v>
      </c>
      <c r="F8" s="2" t="s">
        <v>18</v>
      </c>
      <c r="H8">
        <f t="shared" si="0"/>
        <v>2</v>
      </c>
      <c r="I8" s="2">
        <v>800</v>
      </c>
      <c r="J8" t="str">
        <f t="shared" si="1"/>
        <v>No</v>
      </c>
      <c r="K8">
        <f t="shared" si="2"/>
        <v>1600</v>
      </c>
    </row>
    <row r="9" spans="1:11" x14ac:dyDescent="0.25">
      <c r="A9" s="2" t="s">
        <v>12</v>
      </c>
      <c r="B9" s="2" t="s">
        <v>41</v>
      </c>
      <c r="C9" s="3">
        <v>45450</v>
      </c>
      <c r="D9" s="3">
        <v>45563</v>
      </c>
      <c r="E9" s="2">
        <v>28</v>
      </c>
      <c r="F9" s="2" t="s">
        <v>42</v>
      </c>
      <c r="H9">
        <f t="shared" si="0"/>
        <v>3</v>
      </c>
      <c r="I9" s="2">
        <v>1800</v>
      </c>
      <c r="J9" t="str">
        <f t="shared" si="1"/>
        <v>No</v>
      </c>
      <c r="K9">
        <f t="shared" si="2"/>
        <v>5400</v>
      </c>
    </row>
    <row r="10" spans="1:11" x14ac:dyDescent="0.25">
      <c r="A10" s="2" t="s">
        <v>12</v>
      </c>
      <c r="B10" s="2" t="s">
        <v>13</v>
      </c>
      <c r="C10" s="3">
        <v>45569</v>
      </c>
      <c r="D10" s="3">
        <v>45582</v>
      </c>
      <c r="E10" s="2">
        <v>3</v>
      </c>
      <c r="F10" s="2" t="s">
        <v>42</v>
      </c>
      <c r="G10" s="2" t="s">
        <v>45</v>
      </c>
      <c r="H10">
        <f t="shared" si="0"/>
        <v>0</v>
      </c>
      <c r="I10" s="2">
        <v>800</v>
      </c>
      <c r="J10" t="str">
        <f t="shared" si="1"/>
        <v>Yes</v>
      </c>
      <c r="K10">
        <f t="shared" si="2"/>
        <v>0</v>
      </c>
    </row>
    <row r="11" spans="1:11" x14ac:dyDescent="0.25">
      <c r="A11" s="2" t="s">
        <v>12</v>
      </c>
      <c r="B11" s="2" t="s">
        <v>22</v>
      </c>
      <c r="C11" s="3">
        <v>45202</v>
      </c>
      <c r="D11" s="3">
        <v>45280</v>
      </c>
      <c r="E11" s="2">
        <v>29</v>
      </c>
      <c r="F11" s="2" t="s">
        <v>35</v>
      </c>
      <c r="G11" s="2" t="s">
        <v>48</v>
      </c>
      <c r="H11">
        <f t="shared" si="0"/>
        <v>2</v>
      </c>
      <c r="I11" s="2">
        <v>1200</v>
      </c>
      <c r="J11" t="str">
        <f t="shared" si="1"/>
        <v>Yes</v>
      </c>
      <c r="K11">
        <f t="shared" si="2"/>
        <v>2400</v>
      </c>
    </row>
    <row r="12" spans="1:11" x14ac:dyDescent="0.25">
      <c r="A12" s="2" t="s">
        <v>27</v>
      </c>
      <c r="B12" s="2" t="s">
        <v>22</v>
      </c>
      <c r="C12" s="3">
        <v>45297</v>
      </c>
      <c r="D12" s="3">
        <v>45459</v>
      </c>
      <c r="E12" s="2">
        <v>13</v>
      </c>
      <c r="F12" s="2" t="s">
        <v>14</v>
      </c>
      <c r="G12" s="2" t="s">
        <v>51</v>
      </c>
      <c r="H12">
        <f t="shared" si="0"/>
        <v>5</v>
      </c>
      <c r="I12" s="2">
        <v>1200</v>
      </c>
      <c r="J12" t="str">
        <f t="shared" si="1"/>
        <v>Yes</v>
      </c>
      <c r="K12">
        <f t="shared" si="2"/>
        <v>6000</v>
      </c>
    </row>
    <row r="13" spans="1:11" x14ac:dyDescent="0.25">
      <c r="A13" s="2" t="s">
        <v>12</v>
      </c>
      <c r="B13" s="2" t="s">
        <v>22</v>
      </c>
      <c r="C13" s="3">
        <v>45154</v>
      </c>
      <c r="D13" s="3">
        <v>45568</v>
      </c>
      <c r="E13" s="2">
        <v>19</v>
      </c>
      <c r="F13" s="2" t="s">
        <v>42</v>
      </c>
      <c r="G13" s="2" t="s">
        <v>54</v>
      </c>
      <c r="H13">
        <f t="shared" si="0"/>
        <v>13</v>
      </c>
      <c r="I13" s="2">
        <v>1200</v>
      </c>
      <c r="J13" t="str">
        <f t="shared" si="1"/>
        <v>Yes</v>
      </c>
      <c r="K13">
        <f t="shared" si="2"/>
        <v>15600</v>
      </c>
    </row>
    <row r="14" spans="1:11" x14ac:dyDescent="0.25">
      <c r="A14" s="2" t="s">
        <v>27</v>
      </c>
      <c r="B14" s="2" t="s">
        <v>41</v>
      </c>
      <c r="C14" s="3">
        <v>45556</v>
      </c>
      <c r="D14" s="3">
        <v>45641</v>
      </c>
      <c r="E14" s="2">
        <v>22</v>
      </c>
      <c r="F14" s="2" t="s">
        <v>42</v>
      </c>
      <c r="H14">
        <f t="shared" si="0"/>
        <v>2</v>
      </c>
      <c r="I14" s="2">
        <v>1800</v>
      </c>
      <c r="J14" t="str">
        <f t="shared" si="1"/>
        <v>No</v>
      </c>
      <c r="K14">
        <f t="shared" si="2"/>
        <v>3600</v>
      </c>
    </row>
    <row r="15" spans="1:11" x14ac:dyDescent="0.25">
      <c r="A15" s="2" t="s">
        <v>12</v>
      </c>
      <c r="B15" s="2" t="s">
        <v>22</v>
      </c>
      <c r="C15" s="3">
        <v>45065</v>
      </c>
      <c r="D15" s="3">
        <v>45242</v>
      </c>
      <c r="E15" s="2">
        <v>28</v>
      </c>
      <c r="F15" s="2" t="s">
        <v>35</v>
      </c>
      <c r="H15">
        <f t="shared" si="0"/>
        <v>5</v>
      </c>
      <c r="I15" s="2">
        <v>1200</v>
      </c>
      <c r="J15" t="str">
        <f t="shared" si="1"/>
        <v>No</v>
      </c>
      <c r="K15">
        <f t="shared" si="2"/>
        <v>6000</v>
      </c>
    </row>
    <row r="16" spans="1:11" x14ac:dyDescent="0.25">
      <c r="A16" s="2" t="s">
        <v>27</v>
      </c>
      <c r="B16" s="2" t="s">
        <v>13</v>
      </c>
      <c r="C16" s="3">
        <v>45333</v>
      </c>
      <c r="D16" s="3">
        <v>45540</v>
      </c>
      <c r="E16" s="2">
        <v>8</v>
      </c>
      <c r="F16" s="2" t="s">
        <v>23</v>
      </c>
      <c r="H16">
        <f t="shared" si="0"/>
        <v>6</v>
      </c>
      <c r="I16" s="2">
        <v>800</v>
      </c>
      <c r="J16" t="str">
        <f t="shared" si="1"/>
        <v>No</v>
      </c>
      <c r="K16">
        <f t="shared" si="2"/>
        <v>4800</v>
      </c>
    </row>
    <row r="17" spans="1:11" x14ac:dyDescent="0.25">
      <c r="A17" s="2" t="s">
        <v>12</v>
      </c>
      <c r="B17" s="2" t="s">
        <v>31</v>
      </c>
      <c r="C17" s="3">
        <v>45702</v>
      </c>
      <c r="D17" s="3">
        <v>45732</v>
      </c>
      <c r="E17" s="2">
        <v>14</v>
      </c>
      <c r="F17" s="2" t="s">
        <v>42</v>
      </c>
      <c r="H17">
        <f t="shared" si="0"/>
        <v>1</v>
      </c>
      <c r="I17" s="2">
        <v>2500</v>
      </c>
      <c r="J17" t="str">
        <f t="shared" si="1"/>
        <v>No</v>
      </c>
      <c r="K17">
        <f t="shared" si="2"/>
        <v>2500</v>
      </c>
    </row>
    <row r="18" spans="1:11" x14ac:dyDescent="0.25">
      <c r="A18" s="2" t="s">
        <v>12</v>
      </c>
      <c r="B18" s="2" t="s">
        <v>22</v>
      </c>
      <c r="C18" s="3">
        <v>45329</v>
      </c>
      <c r="D18" s="3">
        <v>45685</v>
      </c>
      <c r="E18" s="2">
        <v>25</v>
      </c>
      <c r="F18" s="2" t="s">
        <v>23</v>
      </c>
      <c r="H18">
        <f t="shared" si="0"/>
        <v>11</v>
      </c>
      <c r="I18" s="2">
        <v>1200</v>
      </c>
      <c r="J18" t="str">
        <f t="shared" si="1"/>
        <v>No</v>
      </c>
      <c r="K18">
        <f t="shared" si="2"/>
        <v>13200</v>
      </c>
    </row>
    <row r="19" spans="1:11" x14ac:dyDescent="0.25">
      <c r="A19" s="2" t="s">
        <v>27</v>
      </c>
      <c r="B19" s="2" t="s">
        <v>31</v>
      </c>
      <c r="C19" s="3">
        <v>45213</v>
      </c>
      <c r="D19" s="3">
        <v>45649</v>
      </c>
      <c r="E19" s="2">
        <v>13</v>
      </c>
      <c r="F19" s="2" t="s">
        <v>67</v>
      </c>
      <c r="H19">
        <f t="shared" si="0"/>
        <v>14</v>
      </c>
      <c r="I19" s="2">
        <v>2500</v>
      </c>
      <c r="J19" t="str">
        <f t="shared" si="1"/>
        <v>No</v>
      </c>
      <c r="K19">
        <f t="shared" si="2"/>
        <v>35000</v>
      </c>
    </row>
    <row r="20" spans="1:11" x14ac:dyDescent="0.25">
      <c r="A20" s="2" t="s">
        <v>27</v>
      </c>
      <c r="B20" s="2" t="s">
        <v>13</v>
      </c>
      <c r="C20" s="3">
        <v>45354</v>
      </c>
      <c r="D20" s="3">
        <v>45664</v>
      </c>
      <c r="E20" s="2">
        <v>26</v>
      </c>
      <c r="F20" s="2" t="s">
        <v>35</v>
      </c>
      <c r="H20">
        <f t="shared" si="0"/>
        <v>10</v>
      </c>
      <c r="I20" s="2">
        <v>800</v>
      </c>
      <c r="J20" t="str">
        <f t="shared" si="1"/>
        <v>No</v>
      </c>
      <c r="K20">
        <f t="shared" si="2"/>
        <v>8000</v>
      </c>
    </row>
    <row r="21" spans="1:11" x14ac:dyDescent="0.25">
      <c r="A21" s="2" t="s">
        <v>12</v>
      </c>
      <c r="B21" s="2" t="s">
        <v>31</v>
      </c>
      <c r="C21" s="3">
        <v>45417</v>
      </c>
      <c r="D21" s="3">
        <v>45608</v>
      </c>
      <c r="E21" s="2">
        <v>21</v>
      </c>
      <c r="F21" s="2" t="s">
        <v>35</v>
      </c>
      <c r="G21" s="2" t="s">
        <v>72</v>
      </c>
      <c r="H21">
        <f t="shared" si="0"/>
        <v>6</v>
      </c>
      <c r="I21" s="2">
        <v>2500</v>
      </c>
      <c r="J21" t="str">
        <f t="shared" si="1"/>
        <v>Yes</v>
      </c>
      <c r="K21">
        <f t="shared" si="2"/>
        <v>15000</v>
      </c>
    </row>
    <row r="22" spans="1:11" x14ac:dyDescent="0.25">
      <c r="A22" s="2" t="s">
        <v>27</v>
      </c>
      <c r="B22" s="2" t="s">
        <v>41</v>
      </c>
      <c r="C22" s="3">
        <v>45146</v>
      </c>
      <c r="D22" s="3">
        <v>45674</v>
      </c>
      <c r="E22" s="2">
        <v>19</v>
      </c>
      <c r="F22" s="2" t="s">
        <v>35</v>
      </c>
      <c r="H22">
        <f t="shared" si="0"/>
        <v>17</v>
      </c>
      <c r="I22" s="2">
        <v>1800</v>
      </c>
      <c r="J22" t="str">
        <f t="shared" si="1"/>
        <v>No</v>
      </c>
      <c r="K22">
        <f t="shared" si="2"/>
        <v>30600</v>
      </c>
    </row>
    <row r="23" spans="1:11" x14ac:dyDescent="0.25">
      <c r="A23" s="2" t="s">
        <v>27</v>
      </c>
      <c r="B23" s="2" t="s">
        <v>41</v>
      </c>
      <c r="C23" s="3">
        <v>45320</v>
      </c>
      <c r="D23" s="3">
        <v>45616</v>
      </c>
      <c r="E23" s="2">
        <v>5</v>
      </c>
      <c r="F23" s="2" t="s">
        <v>14</v>
      </c>
      <c r="H23">
        <f t="shared" si="0"/>
        <v>9</v>
      </c>
      <c r="I23" s="2">
        <v>1800</v>
      </c>
      <c r="J23" t="str">
        <f t="shared" si="1"/>
        <v>No</v>
      </c>
      <c r="K23">
        <f t="shared" si="2"/>
        <v>16200</v>
      </c>
    </row>
    <row r="24" spans="1:11" x14ac:dyDescent="0.25">
      <c r="A24" s="2" t="s">
        <v>12</v>
      </c>
      <c r="B24" s="2" t="s">
        <v>41</v>
      </c>
      <c r="C24" s="3">
        <v>45451</v>
      </c>
      <c r="D24" s="3">
        <v>45455</v>
      </c>
      <c r="E24" s="2">
        <v>18</v>
      </c>
      <c r="F24" s="2" t="s">
        <v>67</v>
      </c>
      <c r="H24">
        <f t="shared" si="0"/>
        <v>0</v>
      </c>
      <c r="I24" s="2">
        <v>1800</v>
      </c>
      <c r="J24" t="str">
        <f t="shared" si="1"/>
        <v>No</v>
      </c>
      <c r="K24">
        <f t="shared" si="2"/>
        <v>0</v>
      </c>
    </row>
    <row r="25" spans="1:11" x14ac:dyDescent="0.25">
      <c r="A25" s="2" t="s">
        <v>27</v>
      </c>
      <c r="B25" s="2" t="s">
        <v>22</v>
      </c>
      <c r="C25" s="3">
        <v>45439</v>
      </c>
      <c r="D25" s="3">
        <v>45730</v>
      </c>
      <c r="E25" s="2">
        <v>6</v>
      </c>
      <c r="F25" s="2" t="s">
        <v>14</v>
      </c>
      <c r="H25">
        <f t="shared" si="0"/>
        <v>9</v>
      </c>
      <c r="I25" s="2">
        <v>1200</v>
      </c>
      <c r="J25" t="str">
        <f t="shared" si="1"/>
        <v>No</v>
      </c>
      <c r="K25">
        <f t="shared" si="2"/>
        <v>10800</v>
      </c>
    </row>
    <row r="26" spans="1:11" x14ac:dyDescent="0.25">
      <c r="A26" s="2" t="s">
        <v>12</v>
      </c>
      <c r="B26" s="2" t="s">
        <v>41</v>
      </c>
      <c r="C26" s="3">
        <v>45286</v>
      </c>
      <c r="D26" s="3">
        <v>45372</v>
      </c>
      <c r="E26" s="2">
        <v>17</v>
      </c>
      <c r="F26" s="2" t="s">
        <v>35</v>
      </c>
      <c r="G26" s="2" t="s">
        <v>83</v>
      </c>
      <c r="H26">
        <f t="shared" si="0"/>
        <v>2</v>
      </c>
      <c r="I26" s="2">
        <v>1800</v>
      </c>
      <c r="J26" t="str">
        <f t="shared" si="1"/>
        <v>Yes</v>
      </c>
      <c r="K26">
        <f t="shared" si="2"/>
        <v>3600</v>
      </c>
    </row>
    <row r="27" spans="1:11" x14ac:dyDescent="0.25">
      <c r="A27" s="2" t="s">
        <v>27</v>
      </c>
      <c r="B27" s="2" t="s">
        <v>22</v>
      </c>
      <c r="C27" s="3">
        <v>45702</v>
      </c>
      <c r="D27" s="3">
        <v>45727</v>
      </c>
      <c r="E27" s="2">
        <v>3</v>
      </c>
      <c r="F27" s="2" t="s">
        <v>67</v>
      </c>
      <c r="H27">
        <f t="shared" si="0"/>
        <v>0</v>
      </c>
      <c r="I27" s="2">
        <v>1200</v>
      </c>
      <c r="J27" t="str">
        <f t="shared" si="1"/>
        <v>No</v>
      </c>
      <c r="K27">
        <f t="shared" si="2"/>
        <v>0</v>
      </c>
    </row>
    <row r="28" spans="1:11" x14ac:dyDescent="0.25">
      <c r="A28" s="2" t="s">
        <v>12</v>
      </c>
      <c r="B28" s="2" t="s">
        <v>31</v>
      </c>
      <c r="C28" s="3">
        <v>45698</v>
      </c>
      <c r="D28" s="3">
        <v>45726</v>
      </c>
      <c r="E28" s="2">
        <v>28</v>
      </c>
      <c r="F28" s="2" t="s">
        <v>35</v>
      </c>
      <c r="H28">
        <f t="shared" si="0"/>
        <v>0</v>
      </c>
      <c r="I28" s="2">
        <v>2500</v>
      </c>
      <c r="J28" t="str">
        <f t="shared" si="1"/>
        <v>No</v>
      </c>
      <c r="K28">
        <f t="shared" si="2"/>
        <v>0</v>
      </c>
    </row>
    <row r="29" spans="1:11" x14ac:dyDescent="0.25">
      <c r="A29" s="2" t="s">
        <v>12</v>
      </c>
      <c r="B29" s="2" t="s">
        <v>22</v>
      </c>
      <c r="C29" s="3">
        <v>45614</v>
      </c>
      <c r="D29" s="3">
        <v>45645</v>
      </c>
      <c r="E29" s="2">
        <v>23</v>
      </c>
      <c r="F29" s="2" t="s">
        <v>18</v>
      </c>
      <c r="H29">
        <f t="shared" si="0"/>
        <v>1</v>
      </c>
      <c r="I29" s="2">
        <v>1200</v>
      </c>
      <c r="J29" t="str">
        <f t="shared" si="1"/>
        <v>No</v>
      </c>
      <c r="K29">
        <f t="shared" si="2"/>
        <v>1200</v>
      </c>
    </row>
    <row r="30" spans="1:11" x14ac:dyDescent="0.25">
      <c r="A30" s="2" t="s">
        <v>27</v>
      </c>
      <c r="B30" s="2" t="s">
        <v>31</v>
      </c>
      <c r="C30" s="3">
        <v>45401</v>
      </c>
      <c r="D30" s="3">
        <v>45408</v>
      </c>
      <c r="E30" s="2">
        <v>8</v>
      </c>
      <c r="F30" s="2" t="s">
        <v>23</v>
      </c>
      <c r="H30">
        <f t="shared" si="0"/>
        <v>0</v>
      </c>
      <c r="I30" s="2">
        <v>2500</v>
      </c>
      <c r="J30" t="str">
        <f t="shared" si="1"/>
        <v>No</v>
      </c>
      <c r="K30">
        <f t="shared" si="2"/>
        <v>0</v>
      </c>
    </row>
    <row r="31" spans="1:11" x14ac:dyDescent="0.25">
      <c r="A31" s="2" t="s">
        <v>27</v>
      </c>
      <c r="B31" s="2" t="s">
        <v>31</v>
      </c>
      <c r="C31" s="3">
        <v>45667</v>
      </c>
      <c r="D31" s="3">
        <v>45745</v>
      </c>
      <c r="E31" s="2">
        <v>23</v>
      </c>
      <c r="F31" s="2" t="s">
        <v>42</v>
      </c>
      <c r="G31" s="2" t="s">
        <v>94</v>
      </c>
      <c r="H31">
        <f t="shared" si="0"/>
        <v>2</v>
      </c>
      <c r="I31" s="2">
        <v>2500</v>
      </c>
      <c r="J31" t="str">
        <f t="shared" si="1"/>
        <v>Yes</v>
      </c>
      <c r="K31">
        <f t="shared" si="2"/>
        <v>5000</v>
      </c>
    </row>
    <row r="32" spans="1:11" x14ac:dyDescent="0.25">
      <c r="A32" s="2" t="s">
        <v>27</v>
      </c>
      <c r="B32" s="2" t="s">
        <v>13</v>
      </c>
      <c r="C32" s="3">
        <v>45088</v>
      </c>
      <c r="D32" s="3">
        <v>45656</v>
      </c>
      <c r="E32" s="2">
        <v>9</v>
      </c>
      <c r="F32" s="2" t="s">
        <v>67</v>
      </c>
      <c r="G32" s="2" t="s">
        <v>97</v>
      </c>
      <c r="H32">
        <f t="shared" si="0"/>
        <v>18</v>
      </c>
      <c r="I32" s="2">
        <v>800</v>
      </c>
      <c r="J32" t="str">
        <f t="shared" si="1"/>
        <v>Yes</v>
      </c>
      <c r="K32">
        <f t="shared" si="2"/>
        <v>14400</v>
      </c>
    </row>
    <row r="33" spans="1:11" x14ac:dyDescent="0.25">
      <c r="A33" s="2" t="s">
        <v>12</v>
      </c>
      <c r="B33" s="2" t="s">
        <v>22</v>
      </c>
      <c r="C33" s="3">
        <v>45391</v>
      </c>
      <c r="D33" s="3">
        <v>45604</v>
      </c>
      <c r="E33" s="2">
        <v>2</v>
      </c>
      <c r="F33" s="2" t="s">
        <v>35</v>
      </c>
      <c r="H33">
        <f t="shared" si="0"/>
        <v>7</v>
      </c>
      <c r="I33" s="2">
        <v>1200</v>
      </c>
      <c r="J33" t="str">
        <f t="shared" si="1"/>
        <v>No</v>
      </c>
      <c r="K33">
        <f t="shared" si="2"/>
        <v>8400</v>
      </c>
    </row>
    <row r="34" spans="1:11" x14ac:dyDescent="0.25">
      <c r="A34" s="2" t="s">
        <v>12</v>
      </c>
      <c r="B34" s="2" t="s">
        <v>13</v>
      </c>
      <c r="C34" s="3">
        <v>45699</v>
      </c>
      <c r="D34" s="3">
        <v>45740</v>
      </c>
      <c r="E34" s="2">
        <v>30</v>
      </c>
      <c r="F34" s="2" t="s">
        <v>35</v>
      </c>
      <c r="H34">
        <f t="shared" si="0"/>
        <v>1</v>
      </c>
      <c r="I34" s="2">
        <v>800</v>
      </c>
      <c r="J34" t="str">
        <f t="shared" si="1"/>
        <v>No</v>
      </c>
      <c r="K34">
        <f t="shared" si="2"/>
        <v>800</v>
      </c>
    </row>
    <row r="35" spans="1:11" x14ac:dyDescent="0.25">
      <c r="A35" s="2" t="s">
        <v>12</v>
      </c>
      <c r="B35" s="2" t="s">
        <v>41</v>
      </c>
      <c r="C35" s="3">
        <v>45588</v>
      </c>
      <c r="D35" s="3">
        <v>45721</v>
      </c>
      <c r="E35" s="2">
        <v>23</v>
      </c>
      <c r="F35" s="2" t="s">
        <v>18</v>
      </c>
      <c r="G35" s="2" t="s">
        <v>104</v>
      </c>
      <c r="H35">
        <f t="shared" si="0"/>
        <v>4</v>
      </c>
      <c r="I35" s="2">
        <v>1800</v>
      </c>
      <c r="J35" t="str">
        <f t="shared" si="1"/>
        <v>Yes</v>
      </c>
      <c r="K35">
        <f t="shared" si="2"/>
        <v>7200</v>
      </c>
    </row>
    <row r="36" spans="1:11" x14ac:dyDescent="0.25">
      <c r="A36" s="2" t="s">
        <v>27</v>
      </c>
      <c r="B36" s="2" t="s">
        <v>22</v>
      </c>
      <c r="C36" s="3">
        <v>45312</v>
      </c>
      <c r="D36" s="3">
        <v>45652</v>
      </c>
      <c r="E36" s="2">
        <v>27</v>
      </c>
      <c r="F36" s="2" t="s">
        <v>18</v>
      </c>
      <c r="H36">
        <f t="shared" si="0"/>
        <v>11</v>
      </c>
      <c r="I36" s="2">
        <v>1200</v>
      </c>
      <c r="J36" t="str">
        <f t="shared" si="1"/>
        <v>No</v>
      </c>
      <c r="K36">
        <f t="shared" si="2"/>
        <v>13200</v>
      </c>
    </row>
    <row r="37" spans="1:11" x14ac:dyDescent="0.25">
      <c r="J37" s="12" t="s">
        <v>115</v>
      </c>
      <c r="K37" s="13">
        <f>SUM(K2:K36)</f>
        <v>265200</v>
      </c>
    </row>
    <row r="39" spans="1:11" x14ac:dyDescent="0.25">
      <c r="J39" s="10" t="s">
        <v>41</v>
      </c>
      <c r="K39" s="11">
        <f>SUMIFS(K2:K36, B2:B36, "Premium")</f>
        <v>66600</v>
      </c>
    </row>
    <row r="40" spans="1:11" x14ac:dyDescent="0.25">
      <c r="J40" s="10" t="s">
        <v>31</v>
      </c>
      <c r="K40" s="11">
        <f>SUMIFS(K2:K36, B2:B36, "Family")</f>
        <v>75000</v>
      </c>
    </row>
    <row r="41" spans="1:11" x14ac:dyDescent="0.25">
      <c r="B41" s="8" t="s">
        <v>3</v>
      </c>
      <c r="C41" t="s">
        <v>116</v>
      </c>
      <c r="J41" s="10" t="s">
        <v>115</v>
      </c>
      <c r="K41" s="11">
        <f>K39+K40</f>
        <v>141600</v>
      </c>
    </row>
    <row r="43" spans="1:11" x14ac:dyDescent="0.25">
      <c r="B43" s="8" t="s">
        <v>109</v>
      </c>
      <c r="C43" t="s">
        <v>117</v>
      </c>
    </row>
    <row r="44" spans="1:11" x14ac:dyDescent="0.25">
      <c r="B44" s="9" t="s">
        <v>14</v>
      </c>
      <c r="C44" s="7">
        <v>55300</v>
      </c>
    </row>
    <row r="45" spans="1:11" x14ac:dyDescent="0.25">
      <c r="B45" s="9" t="s">
        <v>67</v>
      </c>
      <c r="C45" s="7">
        <v>49400</v>
      </c>
    </row>
    <row r="46" spans="1:11" x14ac:dyDescent="0.25">
      <c r="B46" s="9" t="s">
        <v>23</v>
      </c>
      <c r="C46" s="7">
        <v>28800</v>
      </c>
    </row>
    <row r="47" spans="1:11" x14ac:dyDescent="0.25">
      <c r="B47" s="9" t="s">
        <v>42</v>
      </c>
      <c r="C47" s="7">
        <v>32100</v>
      </c>
    </row>
    <row r="48" spans="1:11" x14ac:dyDescent="0.25">
      <c r="B48" s="9" t="s">
        <v>35</v>
      </c>
      <c r="C48" s="7">
        <v>76400</v>
      </c>
    </row>
    <row r="49" spans="2:3" x14ac:dyDescent="0.25">
      <c r="B49" s="9" t="s">
        <v>18</v>
      </c>
      <c r="C49" s="7">
        <v>23200</v>
      </c>
    </row>
    <row r="50" spans="2:3" x14ac:dyDescent="0.25">
      <c r="B50" s="9" t="s">
        <v>112</v>
      </c>
      <c r="C50" s="7">
        <v>265200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E65F9-802E-4A8C-B198-3CDD1DB01CE4}">
  <dimension ref="A1:K36"/>
  <sheetViews>
    <sheetView topLeftCell="B10" workbookViewId="0">
      <selection activeCell="R35" sqref="R35"/>
    </sheetView>
  </sheetViews>
  <sheetFormatPr defaultRowHeight="15" x14ac:dyDescent="0.25"/>
  <cols>
    <col min="5" max="6" width="10.42578125" bestFit="1" customWidth="1"/>
    <col min="8" max="8" width="11.28515625" bestFit="1" customWidth="1"/>
    <col min="10" max="10" width="11.28515625" bestFit="1" customWidth="1"/>
    <col min="11" max="11" width="29.7109375" bestFit="1" customWidth="1"/>
  </cols>
  <sheetData>
    <row r="1" spans="1:11" x14ac:dyDescent="0.25">
      <c r="A1" s="5" t="s">
        <v>0</v>
      </c>
      <c r="B1" s="1" t="s">
        <v>1</v>
      </c>
      <c r="C1" s="1" t="s">
        <v>2</v>
      </c>
      <c r="D1" s="1" t="s">
        <v>3</v>
      </c>
      <c r="E1" s="1" t="s">
        <v>4</v>
      </c>
      <c r="F1" s="1" t="s">
        <v>5</v>
      </c>
      <c r="G1" s="1" t="s">
        <v>6</v>
      </c>
      <c r="H1" s="1" t="s">
        <v>7</v>
      </c>
      <c r="I1" s="1" t="s">
        <v>8</v>
      </c>
      <c r="J1" s="1" t="s">
        <v>7</v>
      </c>
      <c r="K1" s="4" t="s">
        <v>107</v>
      </c>
    </row>
    <row r="2" spans="1:11" x14ac:dyDescent="0.25">
      <c r="A2" s="2" t="s">
        <v>11</v>
      </c>
      <c r="B2" s="2">
        <v>59</v>
      </c>
      <c r="C2" s="2" t="s">
        <v>12</v>
      </c>
      <c r="D2" s="2" t="s">
        <v>13</v>
      </c>
      <c r="E2" s="3">
        <v>45235</v>
      </c>
      <c r="F2" s="3">
        <v>45425</v>
      </c>
      <c r="G2" s="2">
        <v>800</v>
      </c>
      <c r="H2" s="2">
        <v>25</v>
      </c>
      <c r="I2" s="2" t="s">
        <v>14</v>
      </c>
      <c r="J2" s="2">
        <v>25</v>
      </c>
      <c r="K2">
        <f>INT((F2-E2)/30)</f>
        <v>6</v>
      </c>
    </row>
    <row r="3" spans="1:11" x14ac:dyDescent="0.25">
      <c r="A3" s="2" t="s">
        <v>17</v>
      </c>
      <c r="B3" s="2">
        <v>27</v>
      </c>
      <c r="C3" s="2" t="s">
        <v>12</v>
      </c>
      <c r="D3" s="2" t="s">
        <v>13</v>
      </c>
      <c r="E3" s="3">
        <v>45714</v>
      </c>
      <c r="F3" s="3">
        <v>45740</v>
      </c>
      <c r="G3" s="2">
        <v>800</v>
      </c>
      <c r="H3" s="2">
        <v>20</v>
      </c>
      <c r="I3" s="2" t="s">
        <v>18</v>
      </c>
      <c r="J3" s="2">
        <v>20</v>
      </c>
      <c r="K3">
        <f t="shared" ref="K3:K36" si="0">INT((F3-E3)/30)</f>
        <v>0</v>
      </c>
    </row>
    <row r="4" spans="1:11" x14ac:dyDescent="0.25">
      <c r="A4" s="2" t="s">
        <v>21</v>
      </c>
      <c r="B4" s="2">
        <v>24</v>
      </c>
      <c r="C4" s="2" t="s">
        <v>12</v>
      </c>
      <c r="D4" s="2" t="s">
        <v>22</v>
      </c>
      <c r="E4" s="3">
        <v>45191</v>
      </c>
      <c r="F4" s="3">
        <v>45371</v>
      </c>
      <c r="G4" s="2">
        <v>1200</v>
      </c>
      <c r="H4" s="2">
        <v>18</v>
      </c>
      <c r="I4" s="2" t="s">
        <v>23</v>
      </c>
      <c r="J4" s="2">
        <v>18</v>
      </c>
      <c r="K4">
        <f t="shared" si="0"/>
        <v>6</v>
      </c>
    </row>
    <row r="5" spans="1:11" x14ac:dyDescent="0.25">
      <c r="A5" s="2" t="s">
        <v>26</v>
      </c>
      <c r="B5" s="2">
        <v>31</v>
      </c>
      <c r="C5" s="2" t="s">
        <v>27</v>
      </c>
      <c r="D5" s="2" t="s">
        <v>22</v>
      </c>
      <c r="E5" s="3">
        <v>45479</v>
      </c>
      <c r="F5" s="3">
        <v>45587</v>
      </c>
      <c r="G5" s="2">
        <v>1200</v>
      </c>
      <c r="H5" s="2">
        <v>16</v>
      </c>
      <c r="I5" s="2" t="s">
        <v>23</v>
      </c>
      <c r="J5" s="2">
        <v>16</v>
      </c>
      <c r="K5">
        <f t="shared" si="0"/>
        <v>3</v>
      </c>
    </row>
    <row r="6" spans="1:11" x14ac:dyDescent="0.25">
      <c r="A6" s="2" t="s">
        <v>30</v>
      </c>
      <c r="B6" s="2">
        <v>19</v>
      </c>
      <c r="C6" s="2" t="s">
        <v>12</v>
      </c>
      <c r="D6" s="2" t="s">
        <v>31</v>
      </c>
      <c r="E6" s="3">
        <v>45286</v>
      </c>
      <c r="F6" s="3">
        <v>45501</v>
      </c>
      <c r="G6" s="2">
        <v>2500</v>
      </c>
      <c r="H6" s="2">
        <v>12</v>
      </c>
      <c r="I6" s="2" t="s">
        <v>14</v>
      </c>
      <c r="J6" s="2">
        <v>12</v>
      </c>
      <c r="K6">
        <f t="shared" si="0"/>
        <v>7</v>
      </c>
    </row>
    <row r="7" spans="1:11" x14ac:dyDescent="0.25">
      <c r="A7" s="2" t="s">
        <v>34</v>
      </c>
      <c r="B7" s="2">
        <v>40</v>
      </c>
      <c r="C7" s="2" t="s">
        <v>12</v>
      </c>
      <c r="D7" s="2" t="s">
        <v>13</v>
      </c>
      <c r="E7" s="3">
        <v>45317</v>
      </c>
      <c r="F7" s="3">
        <v>45392</v>
      </c>
      <c r="G7" s="2">
        <v>800</v>
      </c>
      <c r="H7" s="2">
        <v>14</v>
      </c>
      <c r="I7" s="2" t="s">
        <v>35</v>
      </c>
      <c r="J7" s="2">
        <v>14</v>
      </c>
      <c r="K7">
        <f t="shared" si="0"/>
        <v>2</v>
      </c>
    </row>
    <row r="8" spans="1:11" x14ac:dyDescent="0.25">
      <c r="A8" s="2" t="s">
        <v>38</v>
      </c>
      <c r="B8" s="2">
        <v>41</v>
      </c>
      <c r="C8" s="2" t="s">
        <v>27</v>
      </c>
      <c r="D8" s="2" t="s">
        <v>13</v>
      </c>
      <c r="E8" s="3">
        <v>45588</v>
      </c>
      <c r="F8" s="3">
        <v>45677</v>
      </c>
      <c r="G8" s="2">
        <v>800</v>
      </c>
      <c r="H8" s="2">
        <v>25</v>
      </c>
      <c r="I8" s="2" t="s">
        <v>18</v>
      </c>
      <c r="J8" s="2">
        <v>25</v>
      </c>
      <c r="K8">
        <f t="shared" si="0"/>
        <v>2</v>
      </c>
    </row>
    <row r="9" spans="1:11" x14ac:dyDescent="0.25">
      <c r="A9" s="2" t="s">
        <v>40</v>
      </c>
      <c r="B9" s="2">
        <v>43</v>
      </c>
      <c r="C9" s="2" t="s">
        <v>12</v>
      </c>
      <c r="D9" s="2" t="s">
        <v>41</v>
      </c>
      <c r="E9" s="3">
        <v>45450</v>
      </c>
      <c r="F9" s="3">
        <v>45563</v>
      </c>
      <c r="G9" s="2">
        <v>1800</v>
      </c>
      <c r="H9" s="2">
        <v>28</v>
      </c>
      <c r="I9" s="2" t="s">
        <v>42</v>
      </c>
      <c r="J9" s="2">
        <v>28</v>
      </c>
      <c r="K9">
        <f t="shared" si="0"/>
        <v>3</v>
      </c>
    </row>
    <row r="10" spans="1:11" x14ac:dyDescent="0.25">
      <c r="A10" s="2" t="s">
        <v>44</v>
      </c>
      <c r="B10" s="2">
        <v>42</v>
      </c>
      <c r="C10" s="2" t="s">
        <v>12</v>
      </c>
      <c r="D10" s="2" t="s">
        <v>13</v>
      </c>
      <c r="E10" s="3">
        <v>45569</v>
      </c>
      <c r="F10" s="3">
        <v>45582</v>
      </c>
      <c r="G10" s="2">
        <v>800</v>
      </c>
      <c r="H10" s="2">
        <v>3</v>
      </c>
      <c r="I10" s="2" t="s">
        <v>42</v>
      </c>
      <c r="J10" s="2">
        <v>3</v>
      </c>
      <c r="K10">
        <f t="shared" si="0"/>
        <v>0</v>
      </c>
    </row>
    <row r="11" spans="1:11" x14ac:dyDescent="0.25">
      <c r="A11" s="2" t="s">
        <v>47</v>
      </c>
      <c r="B11" s="2">
        <v>37</v>
      </c>
      <c r="C11" s="2" t="s">
        <v>12</v>
      </c>
      <c r="D11" s="2" t="s">
        <v>22</v>
      </c>
      <c r="E11" s="3">
        <v>45202</v>
      </c>
      <c r="F11" s="3">
        <v>45280</v>
      </c>
      <c r="G11" s="2">
        <v>1200</v>
      </c>
      <c r="H11" s="2">
        <v>29</v>
      </c>
      <c r="I11" s="2" t="s">
        <v>35</v>
      </c>
      <c r="J11" s="2">
        <v>29</v>
      </c>
      <c r="K11">
        <f t="shared" si="0"/>
        <v>2</v>
      </c>
    </row>
    <row r="12" spans="1:11" x14ac:dyDescent="0.25">
      <c r="A12" s="2" t="s">
        <v>50</v>
      </c>
      <c r="B12" s="2">
        <v>48</v>
      </c>
      <c r="C12" s="2" t="s">
        <v>27</v>
      </c>
      <c r="D12" s="2" t="s">
        <v>22</v>
      </c>
      <c r="E12" s="3">
        <v>45297</v>
      </c>
      <c r="F12" s="3">
        <v>45459</v>
      </c>
      <c r="G12" s="2">
        <v>1200</v>
      </c>
      <c r="H12" s="2">
        <v>13</v>
      </c>
      <c r="I12" s="2" t="s">
        <v>14</v>
      </c>
      <c r="J12" s="2">
        <v>13</v>
      </c>
      <c r="K12">
        <f t="shared" si="0"/>
        <v>5</v>
      </c>
    </row>
    <row r="13" spans="1:11" x14ac:dyDescent="0.25">
      <c r="A13" s="2" t="s">
        <v>53</v>
      </c>
      <c r="B13" s="2">
        <v>36</v>
      </c>
      <c r="C13" s="2" t="s">
        <v>12</v>
      </c>
      <c r="D13" s="2" t="s">
        <v>22</v>
      </c>
      <c r="E13" s="3">
        <v>45154</v>
      </c>
      <c r="F13" s="3">
        <v>45568</v>
      </c>
      <c r="G13" s="2">
        <v>1200</v>
      </c>
      <c r="H13" s="2">
        <v>19</v>
      </c>
      <c r="I13" s="2" t="s">
        <v>42</v>
      </c>
      <c r="J13" s="2">
        <v>19</v>
      </c>
      <c r="K13">
        <f t="shared" si="0"/>
        <v>13</v>
      </c>
    </row>
    <row r="14" spans="1:11" x14ac:dyDescent="0.25">
      <c r="A14" s="2" t="s">
        <v>56</v>
      </c>
      <c r="B14" s="2">
        <v>48</v>
      </c>
      <c r="C14" s="2" t="s">
        <v>27</v>
      </c>
      <c r="D14" s="2" t="s">
        <v>41</v>
      </c>
      <c r="E14" s="3">
        <v>45556</v>
      </c>
      <c r="F14" s="3">
        <v>45641</v>
      </c>
      <c r="G14" s="2">
        <v>1800</v>
      </c>
      <c r="H14" s="2">
        <v>22</v>
      </c>
      <c r="I14" s="2" t="s">
        <v>42</v>
      </c>
      <c r="J14" s="2">
        <v>22</v>
      </c>
      <c r="K14">
        <f t="shared" si="0"/>
        <v>2</v>
      </c>
    </row>
    <row r="15" spans="1:11" x14ac:dyDescent="0.25">
      <c r="A15" s="2" t="s">
        <v>58</v>
      </c>
      <c r="B15" s="2">
        <v>39</v>
      </c>
      <c r="C15" s="2" t="s">
        <v>12</v>
      </c>
      <c r="D15" s="2" t="s">
        <v>22</v>
      </c>
      <c r="E15" s="3">
        <v>45065</v>
      </c>
      <c r="F15" s="3">
        <v>45242</v>
      </c>
      <c r="G15" s="2">
        <v>1200</v>
      </c>
      <c r="H15" s="2">
        <v>28</v>
      </c>
      <c r="I15" s="2" t="s">
        <v>35</v>
      </c>
      <c r="J15" s="2">
        <v>28</v>
      </c>
      <c r="K15">
        <f t="shared" si="0"/>
        <v>5</v>
      </c>
    </row>
    <row r="16" spans="1:11" x14ac:dyDescent="0.25">
      <c r="A16" s="2" t="s">
        <v>60</v>
      </c>
      <c r="B16" s="2">
        <v>44</v>
      </c>
      <c r="C16" s="2" t="s">
        <v>27</v>
      </c>
      <c r="D16" s="2" t="s">
        <v>13</v>
      </c>
      <c r="E16" s="3">
        <v>45333</v>
      </c>
      <c r="F16" s="3">
        <v>45540</v>
      </c>
      <c r="G16" s="2">
        <v>800</v>
      </c>
      <c r="H16" s="2">
        <v>8</v>
      </c>
      <c r="I16" s="2" t="s">
        <v>23</v>
      </c>
      <c r="J16" s="2">
        <v>8</v>
      </c>
      <c r="K16">
        <f t="shared" si="0"/>
        <v>6</v>
      </c>
    </row>
    <row r="17" spans="1:11" x14ac:dyDescent="0.25">
      <c r="A17" s="2" t="s">
        <v>62</v>
      </c>
      <c r="B17" s="2">
        <v>39</v>
      </c>
      <c r="C17" s="2" t="s">
        <v>12</v>
      </c>
      <c r="D17" s="2" t="s">
        <v>31</v>
      </c>
      <c r="E17" s="3">
        <v>45702</v>
      </c>
      <c r="F17" s="3">
        <v>45732</v>
      </c>
      <c r="G17" s="2">
        <v>2500</v>
      </c>
      <c r="H17" s="2">
        <v>14</v>
      </c>
      <c r="I17" s="2" t="s">
        <v>42</v>
      </c>
      <c r="J17" s="2">
        <v>14</v>
      </c>
      <c r="K17">
        <f t="shared" si="0"/>
        <v>1</v>
      </c>
    </row>
    <row r="18" spans="1:11" x14ac:dyDescent="0.25">
      <c r="A18" s="2" t="s">
        <v>64</v>
      </c>
      <c r="B18" s="2">
        <v>35</v>
      </c>
      <c r="C18" s="2" t="s">
        <v>12</v>
      </c>
      <c r="D18" s="2" t="s">
        <v>22</v>
      </c>
      <c r="E18" s="3">
        <v>45329</v>
      </c>
      <c r="F18" s="3">
        <v>45685</v>
      </c>
      <c r="G18" s="2">
        <v>1200</v>
      </c>
      <c r="H18" s="2">
        <v>25</v>
      </c>
      <c r="I18" s="2" t="s">
        <v>23</v>
      </c>
      <c r="J18" s="2">
        <v>25</v>
      </c>
      <c r="K18">
        <f t="shared" si="0"/>
        <v>11</v>
      </c>
    </row>
    <row r="19" spans="1:11" x14ac:dyDescent="0.25">
      <c r="A19" s="2" t="s">
        <v>66</v>
      </c>
      <c r="B19" s="2">
        <v>56</v>
      </c>
      <c r="C19" s="2" t="s">
        <v>27</v>
      </c>
      <c r="D19" s="2" t="s">
        <v>31</v>
      </c>
      <c r="E19" s="3">
        <v>45213</v>
      </c>
      <c r="F19" s="3">
        <v>45649</v>
      </c>
      <c r="G19" s="2">
        <v>2500</v>
      </c>
      <c r="H19" s="2">
        <v>13</v>
      </c>
      <c r="I19" s="2" t="s">
        <v>67</v>
      </c>
      <c r="J19" s="2">
        <v>13</v>
      </c>
      <c r="K19">
        <f t="shared" si="0"/>
        <v>14</v>
      </c>
    </row>
    <row r="20" spans="1:11" x14ac:dyDescent="0.25">
      <c r="A20" s="2" t="s">
        <v>69</v>
      </c>
      <c r="B20" s="2">
        <v>27</v>
      </c>
      <c r="C20" s="2" t="s">
        <v>27</v>
      </c>
      <c r="D20" s="2" t="s">
        <v>13</v>
      </c>
      <c r="E20" s="3">
        <v>45354</v>
      </c>
      <c r="F20" s="3">
        <v>45664</v>
      </c>
      <c r="G20" s="2">
        <v>800</v>
      </c>
      <c r="H20" s="2">
        <v>26</v>
      </c>
      <c r="I20" s="2" t="s">
        <v>35</v>
      </c>
      <c r="J20" s="2">
        <v>26</v>
      </c>
      <c r="K20">
        <f t="shared" si="0"/>
        <v>10</v>
      </c>
    </row>
    <row r="21" spans="1:11" x14ac:dyDescent="0.25">
      <c r="A21" s="2" t="s">
        <v>71</v>
      </c>
      <c r="B21" s="2">
        <v>28</v>
      </c>
      <c r="C21" s="2" t="s">
        <v>12</v>
      </c>
      <c r="D21" s="2" t="s">
        <v>31</v>
      </c>
      <c r="E21" s="3">
        <v>45417</v>
      </c>
      <c r="F21" s="3">
        <v>45608</v>
      </c>
      <c r="G21" s="2">
        <v>2500</v>
      </c>
      <c r="H21" s="2">
        <v>21</v>
      </c>
      <c r="I21" s="2" t="s">
        <v>35</v>
      </c>
      <c r="J21" s="2">
        <v>21</v>
      </c>
      <c r="K21">
        <f t="shared" si="0"/>
        <v>6</v>
      </c>
    </row>
    <row r="22" spans="1:11" x14ac:dyDescent="0.25">
      <c r="A22" s="2" t="s">
        <v>74</v>
      </c>
      <c r="B22" s="2">
        <v>57</v>
      </c>
      <c r="C22" s="2" t="s">
        <v>27</v>
      </c>
      <c r="D22" s="2" t="s">
        <v>41</v>
      </c>
      <c r="E22" s="3">
        <v>45146</v>
      </c>
      <c r="F22" s="3">
        <v>45674</v>
      </c>
      <c r="G22" s="2">
        <v>1800</v>
      </c>
      <c r="H22" s="2">
        <v>19</v>
      </c>
      <c r="I22" s="2" t="s">
        <v>35</v>
      </c>
      <c r="J22" s="2">
        <v>19</v>
      </c>
      <c r="K22">
        <f t="shared" si="0"/>
        <v>17</v>
      </c>
    </row>
    <row r="23" spans="1:11" x14ac:dyDescent="0.25">
      <c r="A23" s="2" t="s">
        <v>76</v>
      </c>
      <c r="B23" s="2">
        <v>26</v>
      </c>
      <c r="C23" s="2" t="s">
        <v>27</v>
      </c>
      <c r="D23" s="2" t="s">
        <v>41</v>
      </c>
      <c r="E23" s="3">
        <v>45320</v>
      </c>
      <c r="F23" s="3">
        <v>45616</v>
      </c>
      <c r="G23" s="2">
        <v>1800</v>
      </c>
      <c r="H23" s="2">
        <v>5</v>
      </c>
      <c r="I23" s="2" t="s">
        <v>14</v>
      </c>
      <c r="J23" s="2">
        <v>5</v>
      </c>
      <c r="K23">
        <f t="shared" si="0"/>
        <v>9</v>
      </c>
    </row>
    <row r="24" spans="1:11" x14ac:dyDescent="0.25">
      <c r="A24" s="2" t="s">
        <v>78</v>
      </c>
      <c r="B24" s="2">
        <v>48</v>
      </c>
      <c r="C24" s="2" t="s">
        <v>12</v>
      </c>
      <c r="D24" s="2" t="s">
        <v>41</v>
      </c>
      <c r="E24" s="3">
        <v>45451</v>
      </c>
      <c r="F24" s="3">
        <v>45455</v>
      </c>
      <c r="G24" s="2">
        <v>1800</v>
      </c>
      <c r="H24" s="2">
        <v>18</v>
      </c>
      <c r="I24" s="2" t="s">
        <v>67</v>
      </c>
      <c r="J24" s="2">
        <v>18</v>
      </c>
      <c r="K24">
        <f t="shared" si="0"/>
        <v>0</v>
      </c>
    </row>
    <row r="25" spans="1:11" x14ac:dyDescent="0.25">
      <c r="A25" s="2" t="s">
        <v>80</v>
      </c>
      <c r="B25" s="2">
        <v>25</v>
      </c>
      <c r="C25" s="2" t="s">
        <v>27</v>
      </c>
      <c r="D25" s="2" t="s">
        <v>22</v>
      </c>
      <c r="E25" s="3">
        <v>45439</v>
      </c>
      <c r="F25" s="3">
        <v>45730</v>
      </c>
      <c r="G25" s="2">
        <v>1200</v>
      </c>
      <c r="H25" s="2">
        <v>6</v>
      </c>
      <c r="I25" s="2" t="s">
        <v>14</v>
      </c>
      <c r="J25" s="2">
        <v>6</v>
      </c>
      <c r="K25">
        <f t="shared" si="0"/>
        <v>9</v>
      </c>
    </row>
    <row r="26" spans="1:11" x14ac:dyDescent="0.25">
      <c r="A26" s="2" t="s">
        <v>82</v>
      </c>
      <c r="B26" s="2">
        <v>53</v>
      </c>
      <c r="C26" s="2" t="s">
        <v>12</v>
      </c>
      <c r="D26" s="2" t="s">
        <v>41</v>
      </c>
      <c r="E26" s="3">
        <v>45286</v>
      </c>
      <c r="F26" s="3">
        <v>45372</v>
      </c>
      <c r="G26" s="2">
        <v>1800</v>
      </c>
      <c r="H26" s="2">
        <v>17</v>
      </c>
      <c r="I26" s="2" t="s">
        <v>35</v>
      </c>
      <c r="J26" s="2">
        <v>17</v>
      </c>
      <c r="K26">
        <f t="shared" si="0"/>
        <v>2</v>
      </c>
    </row>
    <row r="27" spans="1:11" x14ac:dyDescent="0.25">
      <c r="A27" s="2" t="s">
        <v>85</v>
      </c>
      <c r="B27" s="2">
        <v>42</v>
      </c>
      <c r="C27" s="2" t="s">
        <v>27</v>
      </c>
      <c r="D27" s="2" t="s">
        <v>22</v>
      </c>
      <c r="E27" s="3">
        <v>45702</v>
      </c>
      <c r="F27" s="3">
        <v>45727</v>
      </c>
      <c r="G27" s="2">
        <v>1200</v>
      </c>
      <c r="H27" s="2">
        <v>3</v>
      </c>
      <c r="I27" s="2" t="s">
        <v>67</v>
      </c>
      <c r="J27" s="2">
        <v>3</v>
      </c>
      <c r="K27">
        <f t="shared" si="0"/>
        <v>0</v>
      </c>
    </row>
    <row r="28" spans="1:11" x14ac:dyDescent="0.25">
      <c r="A28" s="2" t="s">
        <v>87</v>
      </c>
      <c r="B28" s="2">
        <v>24</v>
      </c>
      <c r="C28" s="2" t="s">
        <v>12</v>
      </c>
      <c r="D28" s="2" t="s">
        <v>31</v>
      </c>
      <c r="E28" s="3">
        <v>45698</v>
      </c>
      <c r="F28" s="3">
        <v>45726</v>
      </c>
      <c r="G28" s="2">
        <v>2500</v>
      </c>
      <c r="H28" s="2">
        <v>28</v>
      </c>
      <c r="I28" s="2" t="s">
        <v>35</v>
      </c>
      <c r="J28" s="2">
        <v>28</v>
      </c>
      <c r="K28">
        <f t="shared" si="0"/>
        <v>0</v>
      </c>
    </row>
    <row r="29" spans="1:11" x14ac:dyDescent="0.25">
      <c r="A29" s="2" t="s">
        <v>89</v>
      </c>
      <c r="B29" s="2">
        <v>53</v>
      </c>
      <c r="C29" s="2" t="s">
        <v>12</v>
      </c>
      <c r="D29" s="2" t="s">
        <v>22</v>
      </c>
      <c r="E29" s="3">
        <v>45614</v>
      </c>
      <c r="F29" s="3">
        <v>45645</v>
      </c>
      <c r="G29" s="2">
        <v>1200</v>
      </c>
      <c r="H29" s="2">
        <v>23</v>
      </c>
      <c r="I29" s="2" t="s">
        <v>18</v>
      </c>
      <c r="J29" s="2">
        <v>23</v>
      </c>
      <c r="K29">
        <f t="shared" si="0"/>
        <v>1</v>
      </c>
    </row>
    <row r="30" spans="1:11" x14ac:dyDescent="0.25">
      <c r="A30" s="2" t="s">
        <v>91</v>
      </c>
      <c r="B30" s="2">
        <v>29</v>
      </c>
      <c r="C30" s="2" t="s">
        <v>27</v>
      </c>
      <c r="D30" s="2" t="s">
        <v>31</v>
      </c>
      <c r="E30" s="3">
        <v>45401</v>
      </c>
      <c r="F30" s="3">
        <v>45408</v>
      </c>
      <c r="G30" s="2">
        <v>2500</v>
      </c>
      <c r="H30" s="2">
        <v>8</v>
      </c>
      <c r="I30" s="2" t="s">
        <v>23</v>
      </c>
      <c r="J30" s="2">
        <v>8</v>
      </c>
      <c r="K30">
        <f t="shared" si="0"/>
        <v>0</v>
      </c>
    </row>
    <row r="31" spans="1:11" x14ac:dyDescent="0.25">
      <c r="A31" s="2" t="s">
        <v>93</v>
      </c>
      <c r="B31" s="2">
        <v>31</v>
      </c>
      <c r="C31" s="2" t="s">
        <v>27</v>
      </c>
      <c r="D31" s="2" t="s">
        <v>31</v>
      </c>
      <c r="E31" s="3">
        <v>45667</v>
      </c>
      <c r="F31" s="3">
        <v>45745</v>
      </c>
      <c r="G31" s="2">
        <v>2500</v>
      </c>
      <c r="H31" s="2">
        <v>23</v>
      </c>
      <c r="I31" s="2" t="s">
        <v>42</v>
      </c>
      <c r="J31" s="2">
        <v>23</v>
      </c>
      <c r="K31">
        <f t="shared" si="0"/>
        <v>2</v>
      </c>
    </row>
    <row r="32" spans="1:11" x14ac:dyDescent="0.25">
      <c r="A32" s="2" t="s">
        <v>96</v>
      </c>
      <c r="B32" s="2">
        <v>52</v>
      </c>
      <c r="C32" s="2" t="s">
        <v>27</v>
      </c>
      <c r="D32" s="2" t="s">
        <v>13</v>
      </c>
      <c r="E32" s="3">
        <v>45088</v>
      </c>
      <c r="F32" s="3">
        <v>45656</v>
      </c>
      <c r="G32" s="2">
        <v>800</v>
      </c>
      <c r="H32" s="2">
        <v>9</v>
      </c>
      <c r="I32" s="2" t="s">
        <v>67</v>
      </c>
      <c r="J32" s="2">
        <v>9</v>
      </c>
      <c r="K32">
        <f t="shared" si="0"/>
        <v>18</v>
      </c>
    </row>
    <row r="33" spans="1:11" x14ac:dyDescent="0.25">
      <c r="A33" s="2" t="s">
        <v>99</v>
      </c>
      <c r="B33" s="2">
        <v>20</v>
      </c>
      <c r="C33" s="2" t="s">
        <v>12</v>
      </c>
      <c r="D33" s="2" t="s">
        <v>22</v>
      </c>
      <c r="E33" s="3">
        <v>45391</v>
      </c>
      <c r="F33" s="3">
        <v>45604</v>
      </c>
      <c r="G33" s="2">
        <v>1200</v>
      </c>
      <c r="H33" s="2">
        <v>2</v>
      </c>
      <c r="I33" s="2" t="s">
        <v>35</v>
      </c>
      <c r="J33" s="2">
        <v>2</v>
      </c>
      <c r="K33">
        <f t="shared" si="0"/>
        <v>7</v>
      </c>
    </row>
    <row r="34" spans="1:11" x14ac:dyDescent="0.25">
      <c r="A34" s="2" t="s">
        <v>101</v>
      </c>
      <c r="B34" s="2">
        <v>22</v>
      </c>
      <c r="C34" s="2" t="s">
        <v>12</v>
      </c>
      <c r="D34" s="2" t="s">
        <v>13</v>
      </c>
      <c r="E34" s="3">
        <v>45699</v>
      </c>
      <c r="F34" s="3">
        <v>45740</v>
      </c>
      <c r="G34" s="2">
        <v>800</v>
      </c>
      <c r="H34" s="2">
        <v>30</v>
      </c>
      <c r="I34" s="2" t="s">
        <v>35</v>
      </c>
      <c r="J34" s="2">
        <v>30</v>
      </c>
      <c r="K34">
        <f t="shared" si="0"/>
        <v>1</v>
      </c>
    </row>
    <row r="35" spans="1:11" x14ac:dyDescent="0.25">
      <c r="A35" s="2" t="s">
        <v>103</v>
      </c>
      <c r="B35" s="2">
        <v>23</v>
      </c>
      <c r="C35" s="2" t="s">
        <v>12</v>
      </c>
      <c r="D35" s="2" t="s">
        <v>41</v>
      </c>
      <c r="E35" s="3">
        <v>45588</v>
      </c>
      <c r="F35" s="3">
        <v>45721</v>
      </c>
      <c r="G35" s="2">
        <v>1800</v>
      </c>
      <c r="H35" s="2">
        <v>23</v>
      </c>
      <c r="I35" s="2" t="s">
        <v>18</v>
      </c>
      <c r="J35" s="2">
        <v>23</v>
      </c>
      <c r="K35">
        <f t="shared" si="0"/>
        <v>4</v>
      </c>
    </row>
    <row r="36" spans="1:11" x14ac:dyDescent="0.25">
      <c r="A36" s="2" t="s">
        <v>106</v>
      </c>
      <c r="B36" s="2">
        <v>27</v>
      </c>
      <c r="C36" s="2" t="s">
        <v>27</v>
      </c>
      <c r="D36" s="2" t="s">
        <v>22</v>
      </c>
      <c r="E36" s="3">
        <v>45312</v>
      </c>
      <c r="F36" s="3">
        <v>45652</v>
      </c>
      <c r="G36" s="2">
        <v>1200</v>
      </c>
      <c r="H36" s="2">
        <v>27</v>
      </c>
      <c r="I36" s="2" t="s">
        <v>18</v>
      </c>
      <c r="J36" s="2">
        <v>27</v>
      </c>
      <c r="K36">
        <f t="shared" si="0"/>
        <v>11</v>
      </c>
    </row>
  </sheetData>
  <conditionalFormatting sqref="J2:K36">
    <cfRule type="expression" dxfId="0" priority="1">
      <formula>AND(J2&lt;8, K2&gt;=6)</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9C736-7447-4BC3-A96F-07DFB9839A58}">
  <dimension ref="A1:L88"/>
  <sheetViews>
    <sheetView topLeftCell="A64" workbookViewId="0">
      <selection activeCell="G94" sqref="G94"/>
    </sheetView>
  </sheetViews>
  <sheetFormatPr defaultRowHeight="15" x14ac:dyDescent="0.25"/>
  <cols>
    <col min="1" max="1" width="11" bestFit="1" customWidth="1"/>
    <col min="2" max="2" width="13.140625" bestFit="1" customWidth="1"/>
    <col min="3" max="3" width="20.5703125" bestFit="1" customWidth="1"/>
    <col min="4" max="4" width="19.28515625" bestFit="1" customWidth="1"/>
    <col min="5" max="5" width="10.42578125" bestFit="1" customWidth="1"/>
  </cols>
  <sheetData>
    <row r="1" spans="1:12" x14ac:dyDescent="0.25">
      <c r="A1" s="1" t="s">
        <v>118</v>
      </c>
      <c r="B1" s="1" t="s">
        <v>2</v>
      </c>
      <c r="C1" s="1" t="s">
        <v>3</v>
      </c>
      <c r="D1" s="1" t="s">
        <v>4</v>
      </c>
      <c r="E1" s="1" t="s">
        <v>5</v>
      </c>
      <c r="F1" s="1" t="s">
        <v>7</v>
      </c>
      <c r="G1" s="1" t="s">
        <v>8</v>
      </c>
      <c r="H1" s="1" t="s">
        <v>9</v>
      </c>
      <c r="I1" s="4" t="s">
        <v>107</v>
      </c>
      <c r="J1" s="5" t="s">
        <v>6</v>
      </c>
      <c r="K1" s="6" t="s">
        <v>108</v>
      </c>
      <c r="L1" s="6" t="s">
        <v>114</v>
      </c>
    </row>
    <row r="2" spans="1:12" x14ac:dyDescent="0.25">
      <c r="A2" s="2" t="s">
        <v>10</v>
      </c>
      <c r="B2" s="2" t="s">
        <v>12</v>
      </c>
      <c r="C2" s="2" t="s">
        <v>13</v>
      </c>
      <c r="D2" s="3">
        <v>45235</v>
      </c>
      <c r="E2" s="3">
        <v>45425</v>
      </c>
      <c r="F2" s="2">
        <v>25</v>
      </c>
      <c r="G2" s="2" t="s">
        <v>14</v>
      </c>
      <c r="H2" s="2" t="s">
        <v>15</v>
      </c>
      <c r="I2">
        <f>INT((E2-D2)/30)</f>
        <v>6</v>
      </c>
      <c r="J2" s="2">
        <v>800</v>
      </c>
      <c r="K2" t="str">
        <f>IF(H2&lt;&gt;"", "Yes", "No")</f>
        <v>Yes</v>
      </c>
      <c r="L2">
        <f>J2*I2</f>
        <v>4800</v>
      </c>
    </row>
    <row r="3" spans="1:12" x14ac:dyDescent="0.25">
      <c r="A3" s="2" t="s">
        <v>16</v>
      </c>
      <c r="B3" s="2" t="s">
        <v>12</v>
      </c>
      <c r="C3" s="2" t="s">
        <v>13</v>
      </c>
      <c r="D3" s="3">
        <v>45714</v>
      </c>
      <c r="E3" s="3">
        <v>45740</v>
      </c>
      <c r="F3" s="2">
        <v>20</v>
      </c>
      <c r="G3" s="2" t="s">
        <v>18</v>
      </c>
      <c r="H3" s="2" t="s">
        <v>19</v>
      </c>
      <c r="I3">
        <f t="shared" ref="I3:I36" si="0">INT((E3-D3)/30)</f>
        <v>0</v>
      </c>
      <c r="J3" s="2">
        <v>800</v>
      </c>
      <c r="K3" t="str">
        <f t="shared" ref="K3:K36" si="1">IF(H3&lt;&gt;"", "Yes", "No")</f>
        <v>Yes</v>
      </c>
      <c r="L3">
        <f t="shared" ref="L3:L36" si="2">J3*I3</f>
        <v>0</v>
      </c>
    </row>
    <row r="4" spans="1:12" x14ac:dyDescent="0.25">
      <c r="A4" s="2" t="s">
        <v>20</v>
      </c>
      <c r="B4" s="2" t="s">
        <v>12</v>
      </c>
      <c r="C4" s="2" t="s">
        <v>22</v>
      </c>
      <c r="D4" s="3">
        <v>45191</v>
      </c>
      <c r="E4" s="3">
        <v>45371</v>
      </c>
      <c r="F4" s="2">
        <v>18</v>
      </c>
      <c r="G4" s="2" t="s">
        <v>23</v>
      </c>
      <c r="H4" s="2" t="s">
        <v>24</v>
      </c>
      <c r="I4">
        <f t="shared" si="0"/>
        <v>6</v>
      </c>
      <c r="J4" s="2">
        <v>1200</v>
      </c>
      <c r="K4" t="str">
        <f t="shared" si="1"/>
        <v>Yes</v>
      </c>
      <c r="L4">
        <f t="shared" si="2"/>
        <v>7200</v>
      </c>
    </row>
    <row r="5" spans="1:12" x14ac:dyDescent="0.25">
      <c r="A5" s="2" t="s">
        <v>25</v>
      </c>
      <c r="B5" s="2" t="s">
        <v>27</v>
      </c>
      <c r="C5" s="2" t="s">
        <v>22</v>
      </c>
      <c r="D5" s="3">
        <v>45479</v>
      </c>
      <c r="E5" s="3">
        <v>45587</v>
      </c>
      <c r="F5" s="2">
        <v>16</v>
      </c>
      <c r="G5" s="2" t="s">
        <v>23</v>
      </c>
      <c r="H5" s="2" t="s">
        <v>28</v>
      </c>
      <c r="I5">
        <f t="shared" si="0"/>
        <v>3</v>
      </c>
      <c r="J5" s="2">
        <v>1200</v>
      </c>
      <c r="K5" t="str">
        <f t="shared" si="1"/>
        <v>Yes</v>
      </c>
      <c r="L5">
        <f t="shared" si="2"/>
        <v>3600</v>
      </c>
    </row>
    <row r="6" spans="1:12" x14ac:dyDescent="0.25">
      <c r="A6" s="2" t="s">
        <v>29</v>
      </c>
      <c r="B6" s="2" t="s">
        <v>12</v>
      </c>
      <c r="C6" s="2" t="s">
        <v>31</v>
      </c>
      <c r="D6" s="3">
        <v>45286</v>
      </c>
      <c r="E6" s="3">
        <v>45501</v>
      </c>
      <c r="F6" s="2">
        <v>12</v>
      </c>
      <c r="G6" s="2" t="s">
        <v>14</v>
      </c>
      <c r="H6" s="2" t="s">
        <v>32</v>
      </c>
      <c r="I6">
        <f t="shared" si="0"/>
        <v>7</v>
      </c>
      <c r="J6" s="2">
        <v>2500</v>
      </c>
      <c r="K6" t="str">
        <f t="shared" si="1"/>
        <v>Yes</v>
      </c>
      <c r="L6">
        <f t="shared" si="2"/>
        <v>17500</v>
      </c>
    </row>
    <row r="7" spans="1:12" x14ac:dyDescent="0.25">
      <c r="A7" s="2" t="s">
        <v>33</v>
      </c>
      <c r="B7" s="2" t="s">
        <v>12</v>
      </c>
      <c r="C7" s="2" t="s">
        <v>13</v>
      </c>
      <c r="D7" s="3">
        <v>45317</v>
      </c>
      <c r="E7" s="3">
        <v>45392</v>
      </c>
      <c r="F7" s="2">
        <v>14</v>
      </c>
      <c r="G7" s="2" t="s">
        <v>35</v>
      </c>
      <c r="H7" s="2" t="s">
        <v>36</v>
      </c>
      <c r="I7">
        <f t="shared" si="0"/>
        <v>2</v>
      </c>
      <c r="J7" s="2">
        <v>800</v>
      </c>
      <c r="K7" t="str">
        <f t="shared" si="1"/>
        <v>Yes</v>
      </c>
      <c r="L7">
        <f t="shared" si="2"/>
        <v>1600</v>
      </c>
    </row>
    <row r="8" spans="1:12" x14ac:dyDescent="0.25">
      <c r="A8" s="2" t="s">
        <v>37</v>
      </c>
      <c r="B8" s="2" t="s">
        <v>27</v>
      </c>
      <c r="C8" s="2" t="s">
        <v>13</v>
      </c>
      <c r="D8" s="3">
        <v>45588</v>
      </c>
      <c r="E8" s="3">
        <v>45677</v>
      </c>
      <c r="F8" s="2">
        <v>25</v>
      </c>
      <c r="G8" s="2" t="s">
        <v>18</v>
      </c>
      <c r="I8">
        <f t="shared" si="0"/>
        <v>2</v>
      </c>
      <c r="J8" s="2">
        <v>800</v>
      </c>
      <c r="K8" t="str">
        <f t="shared" si="1"/>
        <v>No</v>
      </c>
      <c r="L8">
        <f t="shared" si="2"/>
        <v>1600</v>
      </c>
    </row>
    <row r="9" spans="1:12" x14ac:dyDescent="0.25">
      <c r="A9" s="2" t="s">
        <v>39</v>
      </c>
      <c r="B9" s="2" t="s">
        <v>12</v>
      </c>
      <c r="C9" s="2" t="s">
        <v>41</v>
      </c>
      <c r="D9" s="3">
        <v>45450</v>
      </c>
      <c r="E9" s="3">
        <v>45563</v>
      </c>
      <c r="F9" s="2">
        <v>28</v>
      </c>
      <c r="G9" s="2" t="s">
        <v>42</v>
      </c>
      <c r="I9">
        <f t="shared" si="0"/>
        <v>3</v>
      </c>
      <c r="J9" s="2">
        <v>1800</v>
      </c>
      <c r="K9" t="str">
        <f t="shared" si="1"/>
        <v>No</v>
      </c>
      <c r="L9">
        <f t="shared" si="2"/>
        <v>5400</v>
      </c>
    </row>
    <row r="10" spans="1:12" x14ac:dyDescent="0.25">
      <c r="A10" s="2" t="s">
        <v>43</v>
      </c>
      <c r="B10" s="2" t="s">
        <v>12</v>
      </c>
      <c r="C10" s="2" t="s">
        <v>13</v>
      </c>
      <c r="D10" s="3">
        <v>45569</v>
      </c>
      <c r="E10" s="3">
        <v>45582</v>
      </c>
      <c r="F10" s="2">
        <v>3</v>
      </c>
      <c r="G10" s="2" t="s">
        <v>42</v>
      </c>
      <c r="H10" s="2" t="s">
        <v>45</v>
      </c>
      <c r="I10">
        <f t="shared" si="0"/>
        <v>0</v>
      </c>
      <c r="J10" s="2">
        <v>800</v>
      </c>
      <c r="K10" t="str">
        <f t="shared" si="1"/>
        <v>Yes</v>
      </c>
      <c r="L10">
        <f t="shared" si="2"/>
        <v>0</v>
      </c>
    </row>
    <row r="11" spans="1:12" x14ac:dyDescent="0.25">
      <c r="A11" s="2" t="s">
        <v>46</v>
      </c>
      <c r="B11" s="2" t="s">
        <v>12</v>
      </c>
      <c r="C11" s="2" t="s">
        <v>22</v>
      </c>
      <c r="D11" s="3">
        <v>45202</v>
      </c>
      <c r="E11" s="3">
        <v>45280</v>
      </c>
      <c r="F11" s="2">
        <v>29</v>
      </c>
      <c r="G11" s="2" t="s">
        <v>35</v>
      </c>
      <c r="H11" s="2" t="s">
        <v>48</v>
      </c>
      <c r="I11">
        <f t="shared" si="0"/>
        <v>2</v>
      </c>
      <c r="J11" s="2">
        <v>1200</v>
      </c>
      <c r="K11" t="str">
        <f t="shared" si="1"/>
        <v>Yes</v>
      </c>
      <c r="L11">
        <f t="shared" si="2"/>
        <v>2400</v>
      </c>
    </row>
    <row r="12" spans="1:12" x14ac:dyDescent="0.25">
      <c r="A12" s="2" t="s">
        <v>49</v>
      </c>
      <c r="B12" s="2" t="s">
        <v>27</v>
      </c>
      <c r="C12" s="2" t="s">
        <v>22</v>
      </c>
      <c r="D12" s="3">
        <v>45297</v>
      </c>
      <c r="E12" s="3">
        <v>45459</v>
      </c>
      <c r="F12" s="2">
        <v>13</v>
      </c>
      <c r="G12" s="2" t="s">
        <v>14</v>
      </c>
      <c r="H12" s="2" t="s">
        <v>51</v>
      </c>
      <c r="I12">
        <f t="shared" si="0"/>
        <v>5</v>
      </c>
      <c r="J12" s="2">
        <v>1200</v>
      </c>
      <c r="K12" t="str">
        <f t="shared" si="1"/>
        <v>Yes</v>
      </c>
      <c r="L12">
        <f t="shared" si="2"/>
        <v>6000</v>
      </c>
    </row>
    <row r="13" spans="1:12" x14ac:dyDescent="0.25">
      <c r="A13" s="2" t="s">
        <v>52</v>
      </c>
      <c r="B13" s="2" t="s">
        <v>12</v>
      </c>
      <c r="C13" s="2" t="s">
        <v>22</v>
      </c>
      <c r="D13" s="3">
        <v>45154</v>
      </c>
      <c r="E13" s="3">
        <v>45568</v>
      </c>
      <c r="F13" s="2">
        <v>19</v>
      </c>
      <c r="G13" s="2" t="s">
        <v>42</v>
      </c>
      <c r="H13" s="2" t="s">
        <v>54</v>
      </c>
      <c r="I13">
        <f t="shared" si="0"/>
        <v>13</v>
      </c>
      <c r="J13" s="2">
        <v>1200</v>
      </c>
      <c r="K13" t="str">
        <f t="shared" si="1"/>
        <v>Yes</v>
      </c>
      <c r="L13">
        <f t="shared" si="2"/>
        <v>15600</v>
      </c>
    </row>
    <row r="14" spans="1:12" x14ac:dyDescent="0.25">
      <c r="A14" s="2" t="s">
        <v>55</v>
      </c>
      <c r="B14" s="2" t="s">
        <v>27</v>
      </c>
      <c r="C14" s="2" t="s">
        <v>41</v>
      </c>
      <c r="D14" s="3">
        <v>45556</v>
      </c>
      <c r="E14" s="3">
        <v>45641</v>
      </c>
      <c r="F14" s="2">
        <v>22</v>
      </c>
      <c r="G14" s="2" t="s">
        <v>42</v>
      </c>
      <c r="I14">
        <f t="shared" si="0"/>
        <v>2</v>
      </c>
      <c r="J14" s="2">
        <v>1800</v>
      </c>
      <c r="K14" t="str">
        <f t="shared" si="1"/>
        <v>No</v>
      </c>
      <c r="L14">
        <f t="shared" si="2"/>
        <v>3600</v>
      </c>
    </row>
    <row r="15" spans="1:12" x14ac:dyDescent="0.25">
      <c r="A15" s="2" t="s">
        <v>57</v>
      </c>
      <c r="B15" s="2" t="s">
        <v>12</v>
      </c>
      <c r="C15" s="2" t="s">
        <v>22</v>
      </c>
      <c r="D15" s="3">
        <v>45065</v>
      </c>
      <c r="E15" s="3">
        <v>45242</v>
      </c>
      <c r="F15" s="2">
        <v>28</v>
      </c>
      <c r="G15" s="2" t="s">
        <v>35</v>
      </c>
      <c r="I15">
        <f t="shared" si="0"/>
        <v>5</v>
      </c>
      <c r="J15" s="2">
        <v>1200</v>
      </c>
      <c r="K15" t="str">
        <f t="shared" si="1"/>
        <v>No</v>
      </c>
      <c r="L15">
        <f t="shared" si="2"/>
        <v>6000</v>
      </c>
    </row>
    <row r="16" spans="1:12" x14ac:dyDescent="0.25">
      <c r="A16" s="2" t="s">
        <v>59</v>
      </c>
      <c r="B16" s="2" t="s">
        <v>27</v>
      </c>
      <c r="C16" s="2" t="s">
        <v>13</v>
      </c>
      <c r="D16" s="3">
        <v>45333</v>
      </c>
      <c r="E16" s="3">
        <v>45540</v>
      </c>
      <c r="F16" s="2">
        <v>8</v>
      </c>
      <c r="G16" s="2" t="s">
        <v>23</v>
      </c>
      <c r="I16">
        <f t="shared" si="0"/>
        <v>6</v>
      </c>
      <c r="J16" s="2">
        <v>800</v>
      </c>
      <c r="K16" t="str">
        <f t="shared" si="1"/>
        <v>No</v>
      </c>
      <c r="L16">
        <f t="shared" si="2"/>
        <v>4800</v>
      </c>
    </row>
    <row r="17" spans="1:12" x14ac:dyDescent="0.25">
      <c r="A17" s="2" t="s">
        <v>61</v>
      </c>
      <c r="B17" s="2" t="s">
        <v>12</v>
      </c>
      <c r="C17" s="2" t="s">
        <v>31</v>
      </c>
      <c r="D17" s="3">
        <v>45702</v>
      </c>
      <c r="E17" s="3">
        <v>45732</v>
      </c>
      <c r="F17" s="2">
        <v>14</v>
      </c>
      <c r="G17" s="2" t="s">
        <v>42</v>
      </c>
      <c r="I17">
        <f t="shared" si="0"/>
        <v>1</v>
      </c>
      <c r="J17" s="2">
        <v>2500</v>
      </c>
      <c r="K17" t="str">
        <f t="shared" si="1"/>
        <v>No</v>
      </c>
      <c r="L17">
        <f t="shared" si="2"/>
        <v>2500</v>
      </c>
    </row>
    <row r="18" spans="1:12" x14ac:dyDescent="0.25">
      <c r="A18" s="2" t="s">
        <v>63</v>
      </c>
      <c r="B18" s="2" t="s">
        <v>12</v>
      </c>
      <c r="C18" s="2" t="s">
        <v>22</v>
      </c>
      <c r="D18" s="3">
        <v>45329</v>
      </c>
      <c r="E18" s="3">
        <v>45685</v>
      </c>
      <c r="F18" s="2">
        <v>25</v>
      </c>
      <c r="G18" s="2" t="s">
        <v>23</v>
      </c>
      <c r="I18">
        <f t="shared" si="0"/>
        <v>11</v>
      </c>
      <c r="J18" s="2">
        <v>1200</v>
      </c>
      <c r="K18" t="str">
        <f t="shared" si="1"/>
        <v>No</v>
      </c>
      <c r="L18">
        <f t="shared" si="2"/>
        <v>13200</v>
      </c>
    </row>
    <row r="19" spans="1:12" x14ac:dyDescent="0.25">
      <c r="A19" s="2" t="s">
        <v>65</v>
      </c>
      <c r="B19" s="2" t="s">
        <v>27</v>
      </c>
      <c r="C19" s="2" t="s">
        <v>31</v>
      </c>
      <c r="D19" s="3">
        <v>45213</v>
      </c>
      <c r="E19" s="3">
        <v>45649</v>
      </c>
      <c r="F19" s="2">
        <v>13</v>
      </c>
      <c r="G19" s="2" t="s">
        <v>67</v>
      </c>
      <c r="I19">
        <f t="shared" si="0"/>
        <v>14</v>
      </c>
      <c r="J19" s="2">
        <v>2500</v>
      </c>
      <c r="K19" t="str">
        <f t="shared" si="1"/>
        <v>No</v>
      </c>
      <c r="L19">
        <f t="shared" si="2"/>
        <v>35000</v>
      </c>
    </row>
    <row r="20" spans="1:12" x14ac:dyDescent="0.25">
      <c r="A20" s="2" t="s">
        <v>68</v>
      </c>
      <c r="B20" s="2" t="s">
        <v>27</v>
      </c>
      <c r="C20" s="2" t="s">
        <v>13</v>
      </c>
      <c r="D20" s="3">
        <v>45354</v>
      </c>
      <c r="E20" s="3">
        <v>45664</v>
      </c>
      <c r="F20" s="2">
        <v>26</v>
      </c>
      <c r="G20" s="2" t="s">
        <v>35</v>
      </c>
      <c r="I20">
        <f t="shared" si="0"/>
        <v>10</v>
      </c>
      <c r="J20" s="2">
        <v>800</v>
      </c>
      <c r="K20" t="str">
        <f t="shared" si="1"/>
        <v>No</v>
      </c>
      <c r="L20">
        <f t="shared" si="2"/>
        <v>8000</v>
      </c>
    </row>
    <row r="21" spans="1:12" x14ac:dyDescent="0.25">
      <c r="A21" s="2" t="s">
        <v>70</v>
      </c>
      <c r="B21" s="2" t="s">
        <v>12</v>
      </c>
      <c r="C21" s="2" t="s">
        <v>31</v>
      </c>
      <c r="D21" s="3">
        <v>45417</v>
      </c>
      <c r="E21" s="3">
        <v>45608</v>
      </c>
      <c r="F21" s="2">
        <v>21</v>
      </c>
      <c r="G21" s="2" t="s">
        <v>35</v>
      </c>
      <c r="H21" s="2" t="s">
        <v>72</v>
      </c>
      <c r="I21">
        <f t="shared" si="0"/>
        <v>6</v>
      </c>
      <c r="J21" s="2">
        <v>2500</v>
      </c>
      <c r="K21" t="str">
        <f t="shared" si="1"/>
        <v>Yes</v>
      </c>
      <c r="L21">
        <f t="shared" si="2"/>
        <v>15000</v>
      </c>
    </row>
    <row r="22" spans="1:12" x14ac:dyDescent="0.25">
      <c r="A22" s="2" t="s">
        <v>73</v>
      </c>
      <c r="B22" s="2" t="s">
        <v>27</v>
      </c>
      <c r="C22" s="2" t="s">
        <v>41</v>
      </c>
      <c r="D22" s="3">
        <v>45146</v>
      </c>
      <c r="E22" s="3">
        <v>45674</v>
      </c>
      <c r="F22" s="2">
        <v>19</v>
      </c>
      <c r="G22" s="2" t="s">
        <v>35</v>
      </c>
      <c r="I22">
        <f t="shared" si="0"/>
        <v>17</v>
      </c>
      <c r="J22" s="2">
        <v>1800</v>
      </c>
      <c r="K22" t="str">
        <f t="shared" si="1"/>
        <v>No</v>
      </c>
      <c r="L22">
        <f t="shared" si="2"/>
        <v>30600</v>
      </c>
    </row>
    <row r="23" spans="1:12" x14ac:dyDescent="0.25">
      <c r="A23" s="2" t="s">
        <v>75</v>
      </c>
      <c r="B23" s="2" t="s">
        <v>27</v>
      </c>
      <c r="C23" s="2" t="s">
        <v>41</v>
      </c>
      <c r="D23" s="3">
        <v>45320</v>
      </c>
      <c r="E23" s="3">
        <v>45616</v>
      </c>
      <c r="F23" s="2">
        <v>5</v>
      </c>
      <c r="G23" s="2" t="s">
        <v>14</v>
      </c>
      <c r="I23">
        <f t="shared" si="0"/>
        <v>9</v>
      </c>
      <c r="J23" s="2">
        <v>1800</v>
      </c>
      <c r="K23" t="str">
        <f t="shared" si="1"/>
        <v>No</v>
      </c>
      <c r="L23">
        <f t="shared" si="2"/>
        <v>16200</v>
      </c>
    </row>
    <row r="24" spans="1:12" x14ac:dyDescent="0.25">
      <c r="A24" s="2" t="s">
        <v>77</v>
      </c>
      <c r="B24" s="2" t="s">
        <v>12</v>
      </c>
      <c r="C24" s="2" t="s">
        <v>41</v>
      </c>
      <c r="D24" s="3">
        <v>45451</v>
      </c>
      <c r="E24" s="3">
        <v>45455</v>
      </c>
      <c r="F24" s="2">
        <v>18</v>
      </c>
      <c r="G24" s="2" t="s">
        <v>67</v>
      </c>
      <c r="I24">
        <f t="shared" si="0"/>
        <v>0</v>
      </c>
      <c r="J24" s="2">
        <v>1800</v>
      </c>
      <c r="K24" t="str">
        <f t="shared" si="1"/>
        <v>No</v>
      </c>
      <c r="L24">
        <f t="shared" si="2"/>
        <v>0</v>
      </c>
    </row>
    <row r="25" spans="1:12" x14ac:dyDescent="0.25">
      <c r="A25" s="2" t="s">
        <v>79</v>
      </c>
      <c r="B25" s="2" t="s">
        <v>27</v>
      </c>
      <c r="C25" s="2" t="s">
        <v>22</v>
      </c>
      <c r="D25" s="3">
        <v>45439</v>
      </c>
      <c r="E25" s="3">
        <v>45730</v>
      </c>
      <c r="F25" s="2">
        <v>6</v>
      </c>
      <c r="G25" s="2" t="s">
        <v>14</v>
      </c>
      <c r="I25">
        <f t="shared" si="0"/>
        <v>9</v>
      </c>
      <c r="J25" s="2">
        <v>1200</v>
      </c>
      <c r="K25" t="str">
        <f t="shared" si="1"/>
        <v>No</v>
      </c>
      <c r="L25">
        <f t="shared" si="2"/>
        <v>10800</v>
      </c>
    </row>
    <row r="26" spans="1:12" x14ac:dyDescent="0.25">
      <c r="A26" s="2" t="s">
        <v>81</v>
      </c>
      <c r="B26" s="2" t="s">
        <v>12</v>
      </c>
      <c r="C26" s="2" t="s">
        <v>41</v>
      </c>
      <c r="D26" s="3">
        <v>45286</v>
      </c>
      <c r="E26" s="3">
        <v>45372</v>
      </c>
      <c r="F26" s="2">
        <v>17</v>
      </c>
      <c r="G26" s="2" t="s">
        <v>35</v>
      </c>
      <c r="H26" s="2" t="s">
        <v>83</v>
      </c>
      <c r="I26">
        <f t="shared" si="0"/>
        <v>2</v>
      </c>
      <c r="J26" s="2">
        <v>1800</v>
      </c>
      <c r="K26" t="str">
        <f t="shared" si="1"/>
        <v>Yes</v>
      </c>
      <c r="L26">
        <f t="shared" si="2"/>
        <v>3600</v>
      </c>
    </row>
    <row r="27" spans="1:12" x14ac:dyDescent="0.25">
      <c r="A27" s="2" t="s">
        <v>84</v>
      </c>
      <c r="B27" s="2" t="s">
        <v>27</v>
      </c>
      <c r="C27" s="2" t="s">
        <v>22</v>
      </c>
      <c r="D27" s="3">
        <v>45702</v>
      </c>
      <c r="E27" s="3">
        <v>45727</v>
      </c>
      <c r="F27" s="2">
        <v>3</v>
      </c>
      <c r="G27" s="2" t="s">
        <v>67</v>
      </c>
      <c r="I27">
        <f t="shared" si="0"/>
        <v>0</v>
      </c>
      <c r="J27" s="2">
        <v>1200</v>
      </c>
      <c r="K27" t="str">
        <f t="shared" si="1"/>
        <v>No</v>
      </c>
      <c r="L27">
        <f t="shared" si="2"/>
        <v>0</v>
      </c>
    </row>
    <row r="28" spans="1:12" x14ac:dyDescent="0.25">
      <c r="A28" s="2" t="s">
        <v>86</v>
      </c>
      <c r="B28" s="2" t="s">
        <v>12</v>
      </c>
      <c r="C28" s="2" t="s">
        <v>31</v>
      </c>
      <c r="D28" s="3">
        <v>45698</v>
      </c>
      <c r="E28" s="3">
        <v>45726</v>
      </c>
      <c r="F28" s="2">
        <v>28</v>
      </c>
      <c r="G28" s="2" t="s">
        <v>35</v>
      </c>
      <c r="I28">
        <f t="shared" si="0"/>
        <v>0</v>
      </c>
      <c r="J28" s="2">
        <v>2500</v>
      </c>
      <c r="K28" t="str">
        <f t="shared" si="1"/>
        <v>No</v>
      </c>
      <c r="L28">
        <f t="shared" si="2"/>
        <v>0</v>
      </c>
    </row>
    <row r="29" spans="1:12" x14ac:dyDescent="0.25">
      <c r="A29" s="2" t="s">
        <v>88</v>
      </c>
      <c r="B29" s="2" t="s">
        <v>12</v>
      </c>
      <c r="C29" s="2" t="s">
        <v>22</v>
      </c>
      <c r="D29" s="3">
        <v>45614</v>
      </c>
      <c r="E29" s="3">
        <v>45645</v>
      </c>
      <c r="F29" s="2">
        <v>23</v>
      </c>
      <c r="G29" s="2" t="s">
        <v>18</v>
      </c>
      <c r="I29">
        <f t="shared" si="0"/>
        <v>1</v>
      </c>
      <c r="J29" s="2">
        <v>1200</v>
      </c>
      <c r="K29" t="str">
        <f t="shared" si="1"/>
        <v>No</v>
      </c>
      <c r="L29">
        <f t="shared" si="2"/>
        <v>1200</v>
      </c>
    </row>
    <row r="30" spans="1:12" x14ac:dyDescent="0.25">
      <c r="A30" s="2" t="s">
        <v>90</v>
      </c>
      <c r="B30" s="2" t="s">
        <v>27</v>
      </c>
      <c r="C30" s="2" t="s">
        <v>31</v>
      </c>
      <c r="D30" s="3">
        <v>45401</v>
      </c>
      <c r="E30" s="3">
        <v>45408</v>
      </c>
      <c r="F30" s="2">
        <v>8</v>
      </c>
      <c r="G30" s="2" t="s">
        <v>23</v>
      </c>
      <c r="I30">
        <f t="shared" si="0"/>
        <v>0</v>
      </c>
      <c r="J30" s="2">
        <v>2500</v>
      </c>
      <c r="K30" t="str">
        <f t="shared" si="1"/>
        <v>No</v>
      </c>
      <c r="L30">
        <f t="shared" si="2"/>
        <v>0</v>
      </c>
    </row>
    <row r="31" spans="1:12" x14ac:dyDescent="0.25">
      <c r="A31" s="2" t="s">
        <v>92</v>
      </c>
      <c r="B31" s="2" t="s">
        <v>27</v>
      </c>
      <c r="C31" s="2" t="s">
        <v>31</v>
      </c>
      <c r="D31" s="3">
        <v>45667</v>
      </c>
      <c r="E31" s="3">
        <v>45745</v>
      </c>
      <c r="F31" s="2">
        <v>23</v>
      </c>
      <c r="G31" s="2" t="s">
        <v>42</v>
      </c>
      <c r="H31" s="2" t="s">
        <v>94</v>
      </c>
      <c r="I31">
        <f t="shared" si="0"/>
        <v>2</v>
      </c>
      <c r="J31" s="2">
        <v>2500</v>
      </c>
      <c r="K31" t="str">
        <f t="shared" si="1"/>
        <v>Yes</v>
      </c>
      <c r="L31">
        <f t="shared" si="2"/>
        <v>5000</v>
      </c>
    </row>
    <row r="32" spans="1:12" x14ac:dyDescent="0.25">
      <c r="A32" s="2" t="s">
        <v>95</v>
      </c>
      <c r="B32" s="2" t="s">
        <v>27</v>
      </c>
      <c r="C32" s="2" t="s">
        <v>13</v>
      </c>
      <c r="D32" s="3">
        <v>45088</v>
      </c>
      <c r="E32" s="3">
        <v>45656</v>
      </c>
      <c r="F32" s="2">
        <v>9</v>
      </c>
      <c r="G32" s="2" t="s">
        <v>67</v>
      </c>
      <c r="H32" s="2" t="s">
        <v>97</v>
      </c>
      <c r="I32">
        <f t="shared" si="0"/>
        <v>18</v>
      </c>
      <c r="J32" s="2">
        <v>800</v>
      </c>
      <c r="K32" t="str">
        <f t="shared" si="1"/>
        <v>Yes</v>
      </c>
      <c r="L32">
        <f t="shared" si="2"/>
        <v>14400</v>
      </c>
    </row>
    <row r="33" spans="1:12" x14ac:dyDescent="0.25">
      <c r="A33" s="2" t="s">
        <v>98</v>
      </c>
      <c r="B33" s="2" t="s">
        <v>12</v>
      </c>
      <c r="C33" s="2" t="s">
        <v>22</v>
      </c>
      <c r="D33" s="3">
        <v>45391</v>
      </c>
      <c r="E33" s="3">
        <v>45604</v>
      </c>
      <c r="F33" s="2">
        <v>2</v>
      </c>
      <c r="G33" s="2" t="s">
        <v>35</v>
      </c>
      <c r="I33">
        <f t="shared" si="0"/>
        <v>7</v>
      </c>
      <c r="J33" s="2">
        <v>1200</v>
      </c>
      <c r="K33" t="str">
        <f t="shared" si="1"/>
        <v>No</v>
      </c>
      <c r="L33">
        <f t="shared" si="2"/>
        <v>8400</v>
      </c>
    </row>
    <row r="34" spans="1:12" x14ac:dyDescent="0.25">
      <c r="A34" s="2" t="s">
        <v>100</v>
      </c>
      <c r="B34" s="2" t="s">
        <v>12</v>
      </c>
      <c r="C34" s="2" t="s">
        <v>13</v>
      </c>
      <c r="D34" s="3">
        <v>45699</v>
      </c>
      <c r="E34" s="3">
        <v>45740</v>
      </c>
      <c r="F34" s="2">
        <v>30</v>
      </c>
      <c r="G34" s="2" t="s">
        <v>35</v>
      </c>
      <c r="I34">
        <f t="shared" si="0"/>
        <v>1</v>
      </c>
      <c r="J34" s="2">
        <v>800</v>
      </c>
      <c r="K34" t="str">
        <f t="shared" si="1"/>
        <v>No</v>
      </c>
      <c r="L34">
        <f t="shared" si="2"/>
        <v>800</v>
      </c>
    </row>
    <row r="35" spans="1:12" x14ac:dyDescent="0.25">
      <c r="A35" s="2" t="s">
        <v>102</v>
      </c>
      <c r="B35" s="2" t="s">
        <v>12</v>
      </c>
      <c r="C35" s="2" t="s">
        <v>41</v>
      </c>
      <c r="D35" s="3">
        <v>45588</v>
      </c>
      <c r="E35" s="3">
        <v>45721</v>
      </c>
      <c r="F35" s="2">
        <v>23</v>
      </c>
      <c r="G35" s="2" t="s">
        <v>18</v>
      </c>
      <c r="H35" s="2" t="s">
        <v>104</v>
      </c>
      <c r="I35">
        <f t="shared" si="0"/>
        <v>4</v>
      </c>
      <c r="J35" s="2">
        <v>1800</v>
      </c>
      <c r="K35" t="str">
        <f t="shared" si="1"/>
        <v>Yes</v>
      </c>
      <c r="L35">
        <f t="shared" si="2"/>
        <v>7200</v>
      </c>
    </row>
    <row r="36" spans="1:12" x14ac:dyDescent="0.25">
      <c r="A36" s="2" t="s">
        <v>105</v>
      </c>
      <c r="B36" s="2" t="s">
        <v>27</v>
      </c>
      <c r="C36" s="2" t="s">
        <v>22</v>
      </c>
      <c r="D36" s="3">
        <v>45312</v>
      </c>
      <c r="E36" s="3">
        <v>45652</v>
      </c>
      <c r="F36" s="2">
        <v>27</v>
      </c>
      <c r="G36" s="2" t="s">
        <v>18</v>
      </c>
      <c r="I36">
        <f t="shared" si="0"/>
        <v>11</v>
      </c>
      <c r="J36" s="2">
        <v>1200</v>
      </c>
      <c r="K36" t="str">
        <f t="shared" si="1"/>
        <v>No</v>
      </c>
      <c r="L36">
        <f t="shared" si="2"/>
        <v>13200</v>
      </c>
    </row>
    <row r="37" spans="1:12" x14ac:dyDescent="0.25">
      <c r="K37" s="12" t="s">
        <v>115</v>
      </c>
      <c r="L37" s="13">
        <f>SUM(L2:L36)</f>
        <v>265200</v>
      </c>
    </row>
    <row r="39" spans="1:12" x14ac:dyDescent="0.25">
      <c r="B39" s="8" t="s">
        <v>109</v>
      </c>
      <c r="C39" t="s">
        <v>117</v>
      </c>
      <c r="D39" t="s">
        <v>119</v>
      </c>
    </row>
    <row r="40" spans="1:12" x14ac:dyDescent="0.25">
      <c r="B40" s="9" t="s">
        <v>67</v>
      </c>
      <c r="C40" s="7">
        <v>49400</v>
      </c>
      <c r="D40" s="7">
        <v>4</v>
      </c>
    </row>
    <row r="41" spans="1:12" x14ac:dyDescent="0.25">
      <c r="B41" s="14" t="s">
        <v>13</v>
      </c>
      <c r="C41" s="7">
        <v>14400</v>
      </c>
      <c r="D41" s="7">
        <v>1</v>
      </c>
    </row>
    <row r="42" spans="1:12" x14ac:dyDescent="0.25">
      <c r="B42" s="15" t="s">
        <v>111</v>
      </c>
      <c r="C42" s="7">
        <v>14400</v>
      </c>
      <c r="D42" s="7">
        <v>1</v>
      </c>
    </row>
    <row r="43" spans="1:12" x14ac:dyDescent="0.25">
      <c r="B43" s="14" t="s">
        <v>31</v>
      </c>
      <c r="C43" s="7">
        <v>35000</v>
      </c>
      <c r="D43" s="7">
        <v>1</v>
      </c>
    </row>
    <row r="44" spans="1:12" x14ac:dyDescent="0.25">
      <c r="B44" s="15" t="s">
        <v>110</v>
      </c>
      <c r="C44" s="7">
        <v>35000</v>
      </c>
      <c r="D44" s="7">
        <v>1</v>
      </c>
    </row>
    <row r="45" spans="1:12" x14ac:dyDescent="0.25">
      <c r="B45" s="14" t="s">
        <v>41</v>
      </c>
      <c r="C45" s="7">
        <v>0</v>
      </c>
      <c r="D45" s="7">
        <v>1</v>
      </c>
    </row>
    <row r="46" spans="1:12" x14ac:dyDescent="0.25">
      <c r="B46" s="15" t="s">
        <v>110</v>
      </c>
      <c r="C46" s="7">
        <v>0</v>
      </c>
      <c r="D46" s="7">
        <v>1</v>
      </c>
    </row>
    <row r="47" spans="1:12" x14ac:dyDescent="0.25">
      <c r="B47" s="14" t="s">
        <v>22</v>
      </c>
      <c r="C47" s="7">
        <v>0</v>
      </c>
      <c r="D47" s="7">
        <v>1</v>
      </c>
    </row>
    <row r="48" spans="1:12" x14ac:dyDescent="0.25">
      <c r="B48" s="15" t="s">
        <v>110</v>
      </c>
      <c r="C48" s="7">
        <v>0</v>
      </c>
      <c r="D48" s="7">
        <v>1</v>
      </c>
    </row>
    <row r="49" spans="2:4" x14ac:dyDescent="0.25">
      <c r="B49" s="9" t="s">
        <v>23</v>
      </c>
      <c r="C49" s="7">
        <v>28800</v>
      </c>
      <c r="D49" s="7">
        <v>5</v>
      </c>
    </row>
    <row r="50" spans="2:4" x14ac:dyDescent="0.25">
      <c r="B50" s="14" t="s">
        <v>13</v>
      </c>
      <c r="C50" s="7">
        <v>4800</v>
      </c>
      <c r="D50" s="7">
        <v>1</v>
      </c>
    </row>
    <row r="51" spans="2:4" x14ac:dyDescent="0.25">
      <c r="B51" s="15" t="s">
        <v>110</v>
      </c>
      <c r="C51" s="7">
        <v>4800</v>
      </c>
      <c r="D51" s="7">
        <v>1</v>
      </c>
    </row>
    <row r="52" spans="2:4" x14ac:dyDescent="0.25">
      <c r="B52" s="14" t="s">
        <v>31</v>
      </c>
      <c r="C52" s="7">
        <v>0</v>
      </c>
      <c r="D52" s="7">
        <v>1</v>
      </c>
    </row>
    <row r="53" spans="2:4" x14ac:dyDescent="0.25">
      <c r="B53" s="15" t="s">
        <v>110</v>
      </c>
      <c r="C53" s="7">
        <v>0</v>
      </c>
      <c r="D53" s="7">
        <v>1</v>
      </c>
    </row>
    <row r="54" spans="2:4" x14ac:dyDescent="0.25">
      <c r="B54" s="14" t="s">
        <v>22</v>
      </c>
      <c r="C54" s="7">
        <v>24000</v>
      </c>
      <c r="D54" s="7">
        <v>3</v>
      </c>
    </row>
    <row r="55" spans="2:4" x14ac:dyDescent="0.25">
      <c r="B55" s="15" t="s">
        <v>110</v>
      </c>
      <c r="C55" s="7">
        <v>13200</v>
      </c>
      <c r="D55" s="7">
        <v>1</v>
      </c>
    </row>
    <row r="56" spans="2:4" x14ac:dyDescent="0.25">
      <c r="B56" s="15" t="s">
        <v>111</v>
      </c>
      <c r="C56" s="7">
        <v>10800</v>
      </c>
      <c r="D56" s="7">
        <v>2</v>
      </c>
    </row>
    <row r="57" spans="2:4" x14ac:dyDescent="0.25">
      <c r="B57" s="9" t="s">
        <v>42</v>
      </c>
      <c r="C57" s="7">
        <v>32100</v>
      </c>
      <c r="D57" s="7">
        <v>6</v>
      </c>
    </row>
    <row r="58" spans="2:4" x14ac:dyDescent="0.25">
      <c r="B58" s="14" t="s">
        <v>13</v>
      </c>
      <c r="C58" s="7">
        <v>0</v>
      </c>
      <c r="D58" s="7">
        <v>1</v>
      </c>
    </row>
    <row r="59" spans="2:4" x14ac:dyDescent="0.25">
      <c r="B59" s="15" t="s">
        <v>111</v>
      </c>
      <c r="C59" s="7">
        <v>0</v>
      </c>
      <c r="D59" s="7">
        <v>1</v>
      </c>
    </row>
    <row r="60" spans="2:4" x14ac:dyDescent="0.25">
      <c r="B60" s="14" t="s">
        <v>31</v>
      </c>
      <c r="C60" s="7">
        <v>7500</v>
      </c>
      <c r="D60" s="7">
        <v>2</v>
      </c>
    </row>
    <row r="61" spans="2:4" x14ac:dyDescent="0.25">
      <c r="B61" s="15" t="s">
        <v>110</v>
      </c>
      <c r="C61" s="7">
        <v>2500</v>
      </c>
      <c r="D61" s="7">
        <v>1</v>
      </c>
    </row>
    <row r="62" spans="2:4" x14ac:dyDescent="0.25">
      <c r="B62" s="15" t="s">
        <v>111</v>
      </c>
      <c r="C62" s="7">
        <v>5000</v>
      </c>
      <c r="D62" s="7">
        <v>1</v>
      </c>
    </row>
    <row r="63" spans="2:4" x14ac:dyDescent="0.25">
      <c r="B63" s="14" t="s">
        <v>41</v>
      </c>
      <c r="C63" s="7">
        <v>9000</v>
      </c>
      <c r="D63" s="7">
        <v>2</v>
      </c>
    </row>
    <row r="64" spans="2:4" x14ac:dyDescent="0.25">
      <c r="B64" s="15" t="s">
        <v>110</v>
      </c>
      <c r="C64" s="7">
        <v>9000</v>
      </c>
      <c r="D64" s="7">
        <v>2</v>
      </c>
    </row>
    <row r="65" spans="2:4" x14ac:dyDescent="0.25">
      <c r="B65" s="14" t="s">
        <v>22</v>
      </c>
      <c r="C65" s="7">
        <v>15600</v>
      </c>
      <c r="D65" s="7">
        <v>1</v>
      </c>
    </row>
    <row r="66" spans="2:4" x14ac:dyDescent="0.25">
      <c r="B66" s="15" t="s">
        <v>111</v>
      </c>
      <c r="C66" s="7">
        <v>15600</v>
      </c>
      <c r="D66" s="7">
        <v>1</v>
      </c>
    </row>
    <row r="67" spans="2:4" x14ac:dyDescent="0.25">
      <c r="B67" s="9" t="s">
        <v>35</v>
      </c>
      <c r="C67" s="7">
        <v>76400</v>
      </c>
      <c r="D67" s="7">
        <v>10</v>
      </c>
    </row>
    <row r="68" spans="2:4" x14ac:dyDescent="0.25">
      <c r="B68" s="14" t="s">
        <v>13</v>
      </c>
      <c r="C68" s="7">
        <v>10400</v>
      </c>
      <c r="D68" s="7">
        <v>3</v>
      </c>
    </row>
    <row r="69" spans="2:4" x14ac:dyDescent="0.25">
      <c r="B69" s="15" t="s">
        <v>110</v>
      </c>
      <c r="C69" s="7">
        <v>8800</v>
      </c>
      <c r="D69" s="7">
        <v>2</v>
      </c>
    </row>
    <row r="70" spans="2:4" x14ac:dyDescent="0.25">
      <c r="B70" s="15" t="s">
        <v>111</v>
      </c>
      <c r="C70" s="7">
        <v>1600</v>
      </c>
      <c r="D70" s="7">
        <v>1</v>
      </c>
    </row>
    <row r="71" spans="2:4" x14ac:dyDescent="0.25">
      <c r="B71" s="14" t="s">
        <v>31</v>
      </c>
      <c r="C71" s="7">
        <v>15000</v>
      </c>
      <c r="D71" s="7">
        <v>2</v>
      </c>
    </row>
    <row r="72" spans="2:4" x14ac:dyDescent="0.25">
      <c r="B72" s="15" t="s">
        <v>110</v>
      </c>
      <c r="C72" s="7">
        <v>0</v>
      </c>
      <c r="D72" s="7">
        <v>1</v>
      </c>
    </row>
    <row r="73" spans="2:4" x14ac:dyDescent="0.25">
      <c r="B73" s="15" t="s">
        <v>111</v>
      </c>
      <c r="C73" s="7">
        <v>15000</v>
      </c>
      <c r="D73" s="7">
        <v>1</v>
      </c>
    </row>
    <row r="74" spans="2:4" x14ac:dyDescent="0.25">
      <c r="B74" s="14" t="s">
        <v>41</v>
      </c>
      <c r="C74" s="7">
        <v>34200</v>
      </c>
      <c r="D74" s="7">
        <v>2</v>
      </c>
    </row>
    <row r="75" spans="2:4" x14ac:dyDescent="0.25">
      <c r="B75" s="15" t="s">
        <v>110</v>
      </c>
      <c r="C75" s="7">
        <v>30600</v>
      </c>
      <c r="D75" s="7">
        <v>1</v>
      </c>
    </row>
    <row r="76" spans="2:4" x14ac:dyDescent="0.25">
      <c r="B76" s="15" t="s">
        <v>111</v>
      </c>
      <c r="C76" s="7">
        <v>3600</v>
      </c>
      <c r="D76" s="7">
        <v>1</v>
      </c>
    </row>
    <row r="77" spans="2:4" x14ac:dyDescent="0.25">
      <c r="B77" s="14" t="s">
        <v>22</v>
      </c>
      <c r="C77" s="7">
        <v>16800</v>
      </c>
      <c r="D77" s="7">
        <v>3</v>
      </c>
    </row>
    <row r="78" spans="2:4" x14ac:dyDescent="0.25">
      <c r="B78" s="15" t="s">
        <v>110</v>
      </c>
      <c r="C78" s="7">
        <v>14400</v>
      </c>
      <c r="D78" s="7">
        <v>2</v>
      </c>
    </row>
    <row r="79" spans="2:4" x14ac:dyDescent="0.25">
      <c r="B79" s="15" t="s">
        <v>111</v>
      </c>
      <c r="C79" s="7">
        <v>2400</v>
      </c>
      <c r="D79" s="7">
        <v>1</v>
      </c>
    </row>
    <row r="80" spans="2:4" x14ac:dyDescent="0.25">
      <c r="B80" s="9" t="s">
        <v>18</v>
      </c>
      <c r="C80" s="7">
        <v>23200</v>
      </c>
      <c r="D80" s="7">
        <v>5</v>
      </c>
    </row>
    <row r="81" spans="2:4" x14ac:dyDescent="0.25">
      <c r="B81" s="14" t="s">
        <v>13</v>
      </c>
      <c r="C81" s="7">
        <v>1600</v>
      </c>
      <c r="D81" s="7">
        <v>2</v>
      </c>
    </row>
    <row r="82" spans="2:4" x14ac:dyDescent="0.25">
      <c r="B82" s="15" t="s">
        <v>110</v>
      </c>
      <c r="C82" s="7">
        <v>1600</v>
      </c>
      <c r="D82" s="7">
        <v>1</v>
      </c>
    </row>
    <row r="83" spans="2:4" x14ac:dyDescent="0.25">
      <c r="B83" s="15" t="s">
        <v>111</v>
      </c>
      <c r="C83" s="7">
        <v>0</v>
      </c>
      <c r="D83" s="7">
        <v>1</v>
      </c>
    </row>
    <row r="84" spans="2:4" x14ac:dyDescent="0.25">
      <c r="B84" s="14" t="s">
        <v>41</v>
      </c>
      <c r="C84" s="7">
        <v>7200</v>
      </c>
      <c r="D84" s="7">
        <v>1</v>
      </c>
    </row>
    <row r="85" spans="2:4" x14ac:dyDescent="0.25">
      <c r="B85" s="15" t="s">
        <v>111</v>
      </c>
      <c r="C85" s="7">
        <v>7200</v>
      </c>
      <c r="D85" s="7">
        <v>1</v>
      </c>
    </row>
    <row r="86" spans="2:4" x14ac:dyDescent="0.25">
      <c r="B86" s="14" t="s">
        <v>22</v>
      </c>
      <c r="C86" s="7">
        <v>14400</v>
      </c>
      <c r="D86" s="7">
        <v>2</v>
      </c>
    </row>
    <row r="87" spans="2:4" x14ac:dyDescent="0.25">
      <c r="B87" s="15" t="s">
        <v>110</v>
      </c>
      <c r="C87" s="7">
        <v>14400</v>
      </c>
      <c r="D87" s="7">
        <v>2</v>
      </c>
    </row>
    <row r="88" spans="2:4" x14ac:dyDescent="0.25">
      <c r="B88" s="9" t="s">
        <v>112</v>
      </c>
      <c r="C88" s="7">
        <v>209900</v>
      </c>
      <c r="D88" s="7">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D3AC-3C78-4D98-AC42-EDCDFA150DD9}">
  <dimension ref="A1:N54"/>
  <sheetViews>
    <sheetView topLeftCell="A33" workbookViewId="0">
      <selection activeCell="J45" sqref="J45"/>
    </sheetView>
  </sheetViews>
  <sheetFormatPr defaultRowHeight="15" x14ac:dyDescent="0.25"/>
  <cols>
    <col min="2" max="2" width="19.28515625" bestFit="1" customWidth="1"/>
    <col min="3" max="3" width="16.28515625" bestFit="1" customWidth="1"/>
    <col min="4" max="4" width="6.85546875" bestFit="1" customWidth="1"/>
    <col min="5" max="5" width="9.140625" bestFit="1" customWidth="1"/>
    <col min="6" max="6" width="8.85546875" bestFit="1" customWidth="1"/>
    <col min="7" max="7" width="11.28515625" bestFit="1" customWidth="1"/>
    <col min="13" max="13" width="8.7109375" customWidth="1"/>
    <col min="14" max="14" width="15.5703125" bestFit="1" customWidth="1"/>
  </cols>
  <sheetData>
    <row r="1" spans="1:14" x14ac:dyDescent="0.25">
      <c r="A1" s="1" t="s">
        <v>118</v>
      </c>
      <c r="B1" s="1" t="s">
        <v>2</v>
      </c>
      <c r="C1" s="1" t="s">
        <v>3</v>
      </c>
      <c r="D1" s="1" t="s">
        <v>4</v>
      </c>
      <c r="E1" s="1" t="s">
        <v>5</v>
      </c>
      <c r="F1" s="1" t="s">
        <v>7</v>
      </c>
      <c r="G1" s="1" t="s">
        <v>8</v>
      </c>
      <c r="H1" s="1" t="s">
        <v>9</v>
      </c>
      <c r="I1" s="4" t="s">
        <v>107</v>
      </c>
      <c r="J1" s="5" t="s">
        <v>6</v>
      </c>
      <c r="K1" s="6" t="s">
        <v>108</v>
      </c>
      <c r="L1" s="6" t="s">
        <v>114</v>
      </c>
      <c r="M1" s="1" t="s">
        <v>1</v>
      </c>
      <c r="N1" s="4" t="s">
        <v>121</v>
      </c>
    </row>
    <row r="2" spans="1:14" x14ac:dyDescent="0.25">
      <c r="A2" s="2" t="s">
        <v>10</v>
      </c>
      <c r="B2" s="2" t="s">
        <v>12</v>
      </c>
      <c r="C2" s="2" t="s">
        <v>13</v>
      </c>
      <c r="D2" s="3">
        <v>45235</v>
      </c>
      <c r="E2" s="3">
        <v>45425</v>
      </c>
      <c r="F2" s="2">
        <v>25</v>
      </c>
      <c r="G2" s="2" t="s">
        <v>14</v>
      </c>
      <c r="H2" s="2" t="s">
        <v>15</v>
      </c>
      <c r="I2">
        <f>INT((E2-D2)/30)</f>
        <v>6</v>
      </c>
      <c r="J2" s="2">
        <v>800</v>
      </c>
      <c r="K2" t="str">
        <f>IF(H2&lt;&gt;"", "Yes", "No")</f>
        <v>Yes</v>
      </c>
      <c r="L2">
        <f>J2*I2</f>
        <v>4800</v>
      </c>
      <c r="M2" s="2">
        <v>59</v>
      </c>
      <c r="N2" t="str">
        <f>IF(M2&lt;=30,"Youth",IF(M2&lt;=45,"Adult","Seniors"))</f>
        <v>Seniors</v>
      </c>
    </row>
    <row r="3" spans="1:14" x14ac:dyDescent="0.25">
      <c r="A3" s="2" t="s">
        <v>16</v>
      </c>
      <c r="B3" s="2" t="s">
        <v>12</v>
      </c>
      <c r="C3" s="2" t="s">
        <v>13</v>
      </c>
      <c r="D3" s="3">
        <v>45714</v>
      </c>
      <c r="E3" s="3">
        <v>45740</v>
      </c>
      <c r="F3" s="2">
        <v>20</v>
      </c>
      <c r="G3" s="2" t="s">
        <v>18</v>
      </c>
      <c r="H3" s="2" t="s">
        <v>19</v>
      </c>
      <c r="I3">
        <f t="shared" ref="I3:I36" si="0">INT((E3-D3)/30)</f>
        <v>0</v>
      </c>
      <c r="J3" s="2">
        <v>800</v>
      </c>
      <c r="K3" t="str">
        <f t="shared" ref="K3:K36" si="1">IF(H3&lt;&gt;"", "Yes", "No")</f>
        <v>Yes</v>
      </c>
      <c r="L3">
        <f t="shared" ref="L3:L36" si="2">J3*I3</f>
        <v>0</v>
      </c>
      <c r="M3" s="2">
        <v>27</v>
      </c>
      <c r="N3" t="str">
        <f t="shared" ref="N3:N36" si="3">IF(M3&lt;=30,"Youth",IF(M3&lt;=45,"Adult","Seniors"))</f>
        <v>Youth</v>
      </c>
    </row>
    <row r="4" spans="1:14" x14ac:dyDescent="0.25">
      <c r="A4" s="2" t="s">
        <v>20</v>
      </c>
      <c r="B4" s="2" t="s">
        <v>12</v>
      </c>
      <c r="C4" s="2" t="s">
        <v>22</v>
      </c>
      <c r="D4" s="3">
        <v>45191</v>
      </c>
      <c r="E4" s="3">
        <v>45371</v>
      </c>
      <c r="F4" s="2">
        <v>18</v>
      </c>
      <c r="G4" s="2" t="s">
        <v>23</v>
      </c>
      <c r="H4" s="2" t="s">
        <v>24</v>
      </c>
      <c r="I4">
        <f t="shared" si="0"/>
        <v>6</v>
      </c>
      <c r="J4" s="2">
        <v>1200</v>
      </c>
      <c r="K4" t="str">
        <f t="shared" si="1"/>
        <v>Yes</v>
      </c>
      <c r="L4">
        <f t="shared" si="2"/>
        <v>7200</v>
      </c>
      <c r="M4" s="2">
        <v>24</v>
      </c>
      <c r="N4" t="str">
        <f t="shared" si="3"/>
        <v>Youth</v>
      </c>
    </row>
    <row r="5" spans="1:14" x14ac:dyDescent="0.25">
      <c r="A5" s="2" t="s">
        <v>25</v>
      </c>
      <c r="B5" s="2" t="s">
        <v>27</v>
      </c>
      <c r="C5" s="2" t="s">
        <v>22</v>
      </c>
      <c r="D5" s="3">
        <v>45479</v>
      </c>
      <c r="E5" s="3">
        <v>45587</v>
      </c>
      <c r="F5" s="2">
        <v>16</v>
      </c>
      <c r="G5" s="2" t="s">
        <v>23</v>
      </c>
      <c r="H5" s="2" t="s">
        <v>28</v>
      </c>
      <c r="I5">
        <f t="shared" si="0"/>
        <v>3</v>
      </c>
      <c r="J5" s="2">
        <v>1200</v>
      </c>
      <c r="K5" t="str">
        <f t="shared" si="1"/>
        <v>Yes</v>
      </c>
      <c r="L5">
        <f t="shared" si="2"/>
        <v>3600</v>
      </c>
      <c r="M5" s="2">
        <v>31</v>
      </c>
      <c r="N5" t="str">
        <f t="shared" si="3"/>
        <v>Adult</v>
      </c>
    </row>
    <row r="6" spans="1:14" x14ac:dyDescent="0.25">
      <c r="A6" s="2" t="s">
        <v>29</v>
      </c>
      <c r="B6" s="2" t="s">
        <v>12</v>
      </c>
      <c r="C6" s="2" t="s">
        <v>31</v>
      </c>
      <c r="D6" s="3">
        <v>45286</v>
      </c>
      <c r="E6" s="3">
        <v>45501</v>
      </c>
      <c r="F6" s="2">
        <v>12</v>
      </c>
      <c r="G6" s="2" t="s">
        <v>14</v>
      </c>
      <c r="H6" s="2" t="s">
        <v>32</v>
      </c>
      <c r="I6">
        <f t="shared" si="0"/>
        <v>7</v>
      </c>
      <c r="J6" s="2">
        <v>2500</v>
      </c>
      <c r="K6" t="str">
        <f t="shared" si="1"/>
        <v>Yes</v>
      </c>
      <c r="L6">
        <f t="shared" si="2"/>
        <v>17500</v>
      </c>
      <c r="M6" s="2">
        <v>19</v>
      </c>
      <c r="N6" t="str">
        <f t="shared" si="3"/>
        <v>Youth</v>
      </c>
    </row>
    <row r="7" spans="1:14" x14ac:dyDescent="0.25">
      <c r="A7" s="2" t="s">
        <v>33</v>
      </c>
      <c r="B7" s="2" t="s">
        <v>12</v>
      </c>
      <c r="C7" s="2" t="s">
        <v>13</v>
      </c>
      <c r="D7" s="3">
        <v>45317</v>
      </c>
      <c r="E7" s="3">
        <v>45392</v>
      </c>
      <c r="F7" s="2">
        <v>14</v>
      </c>
      <c r="G7" s="2" t="s">
        <v>35</v>
      </c>
      <c r="H7" s="2" t="s">
        <v>36</v>
      </c>
      <c r="I7">
        <f t="shared" si="0"/>
        <v>2</v>
      </c>
      <c r="J7" s="2">
        <v>800</v>
      </c>
      <c r="K7" t="str">
        <f t="shared" si="1"/>
        <v>Yes</v>
      </c>
      <c r="L7">
        <f t="shared" si="2"/>
        <v>1600</v>
      </c>
      <c r="M7" s="2">
        <v>40</v>
      </c>
      <c r="N7" t="str">
        <f t="shared" si="3"/>
        <v>Adult</v>
      </c>
    </row>
    <row r="8" spans="1:14" x14ac:dyDescent="0.25">
      <c r="A8" s="2" t="s">
        <v>37</v>
      </c>
      <c r="B8" s="2" t="s">
        <v>27</v>
      </c>
      <c r="C8" s="2" t="s">
        <v>13</v>
      </c>
      <c r="D8" s="3">
        <v>45588</v>
      </c>
      <c r="E8" s="3">
        <v>45677</v>
      </c>
      <c r="F8" s="2">
        <v>25</v>
      </c>
      <c r="G8" s="2" t="s">
        <v>18</v>
      </c>
      <c r="I8">
        <f t="shared" si="0"/>
        <v>2</v>
      </c>
      <c r="J8" s="2">
        <v>800</v>
      </c>
      <c r="K8" t="str">
        <f t="shared" si="1"/>
        <v>No</v>
      </c>
      <c r="L8">
        <f t="shared" si="2"/>
        <v>1600</v>
      </c>
      <c r="M8" s="2">
        <v>41</v>
      </c>
      <c r="N8" t="str">
        <f t="shared" si="3"/>
        <v>Adult</v>
      </c>
    </row>
    <row r="9" spans="1:14" x14ac:dyDescent="0.25">
      <c r="A9" s="2" t="s">
        <v>39</v>
      </c>
      <c r="B9" s="2" t="s">
        <v>12</v>
      </c>
      <c r="C9" s="2" t="s">
        <v>41</v>
      </c>
      <c r="D9" s="3">
        <v>45450</v>
      </c>
      <c r="E9" s="3">
        <v>45563</v>
      </c>
      <c r="F9" s="2">
        <v>28</v>
      </c>
      <c r="G9" s="2" t="s">
        <v>42</v>
      </c>
      <c r="I9">
        <f t="shared" si="0"/>
        <v>3</v>
      </c>
      <c r="J9" s="2">
        <v>1800</v>
      </c>
      <c r="K9" t="str">
        <f t="shared" si="1"/>
        <v>No</v>
      </c>
      <c r="L9">
        <f t="shared" si="2"/>
        <v>5400</v>
      </c>
      <c r="M9" s="2">
        <v>43</v>
      </c>
      <c r="N9" t="str">
        <f t="shared" si="3"/>
        <v>Adult</v>
      </c>
    </row>
    <row r="10" spans="1:14" x14ac:dyDescent="0.25">
      <c r="A10" s="2" t="s">
        <v>43</v>
      </c>
      <c r="B10" s="2" t="s">
        <v>12</v>
      </c>
      <c r="C10" s="2" t="s">
        <v>13</v>
      </c>
      <c r="D10" s="3">
        <v>45569</v>
      </c>
      <c r="E10" s="3">
        <v>45582</v>
      </c>
      <c r="F10" s="2">
        <v>3</v>
      </c>
      <c r="G10" s="2" t="s">
        <v>42</v>
      </c>
      <c r="H10" s="2" t="s">
        <v>45</v>
      </c>
      <c r="I10">
        <f t="shared" si="0"/>
        <v>0</v>
      </c>
      <c r="J10" s="2">
        <v>800</v>
      </c>
      <c r="K10" t="str">
        <f t="shared" si="1"/>
        <v>Yes</v>
      </c>
      <c r="L10">
        <f t="shared" si="2"/>
        <v>0</v>
      </c>
      <c r="M10" s="2">
        <v>42</v>
      </c>
      <c r="N10" t="str">
        <f t="shared" si="3"/>
        <v>Adult</v>
      </c>
    </row>
    <row r="11" spans="1:14" x14ac:dyDescent="0.25">
      <c r="A11" s="2" t="s">
        <v>46</v>
      </c>
      <c r="B11" s="2" t="s">
        <v>12</v>
      </c>
      <c r="C11" s="2" t="s">
        <v>22</v>
      </c>
      <c r="D11" s="3">
        <v>45202</v>
      </c>
      <c r="E11" s="3">
        <v>45280</v>
      </c>
      <c r="F11" s="2">
        <v>29</v>
      </c>
      <c r="G11" s="2" t="s">
        <v>35</v>
      </c>
      <c r="H11" s="2" t="s">
        <v>48</v>
      </c>
      <c r="I11">
        <f t="shared" si="0"/>
        <v>2</v>
      </c>
      <c r="J11" s="2">
        <v>1200</v>
      </c>
      <c r="K11" t="str">
        <f t="shared" si="1"/>
        <v>Yes</v>
      </c>
      <c r="L11">
        <f t="shared" si="2"/>
        <v>2400</v>
      </c>
      <c r="M11" s="2">
        <v>37</v>
      </c>
      <c r="N11" t="str">
        <f t="shared" si="3"/>
        <v>Adult</v>
      </c>
    </row>
    <row r="12" spans="1:14" x14ac:dyDescent="0.25">
      <c r="A12" s="2" t="s">
        <v>49</v>
      </c>
      <c r="B12" s="2" t="s">
        <v>27</v>
      </c>
      <c r="C12" s="2" t="s">
        <v>22</v>
      </c>
      <c r="D12" s="3">
        <v>45297</v>
      </c>
      <c r="E12" s="3">
        <v>45459</v>
      </c>
      <c r="F12" s="2">
        <v>13</v>
      </c>
      <c r="G12" s="2" t="s">
        <v>14</v>
      </c>
      <c r="H12" s="2" t="s">
        <v>51</v>
      </c>
      <c r="I12">
        <f t="shared" si="0"/>
        <v>5</v>
      </c>
      <c r="J12" s="2">
        <v>1200</v>
      </c>
      <c r="K12" t="str">
        <f t="shared" si="1"/>
        <v>Yes</v>
      </c>
      <c r="L12">
        <f t="shared" si="2"/>
        <v>6000</v>
      </c>
      <c r="M12" s="2">
        <v>48</v>
      </c>
      <c r="N12" t="str">
        <f t="shared" si="3"/>
        <v>Seniors</v>
      </c>
    </row>
    <row r="13" spans="1:14" x14ac:dyDescent="0.25">
      <c r="A13" s="2" t="s">
        <v>52</v>
      </c>
      <c r="B13" s="2" t="s">
        <v>12</v>
      </c>
      <c r="C13" s="2" t="s">
        <v>22</v>
      </c>
      <c r="D13" s="3">
        <v>45154</v>
      </c>
      <c r="E13" s="3">
        <v>45568</v>
      </c>
      <c r="F13" s="2">
        <v>19</v>
      </c>
      <c r="G13" s="2" t="s">
        <v>42</v>
      </c>
      <c r="H13" s="2" t="s">
        <v>54</v>
      </c>
      <c r="I13">
        <f t="shared" si="0"/>
        <v>13</v>
      </c>
      <c r="J13" s="2">
        <v>1200</v>
      </c>
      <c r="K13" t="str">
        <f t="shared" si="1"/>
        <v>Yes</v>
      </c>
      <c r="L13">
        <f t="shared" si="2"/>
        <v>15600</v>
      </c>
      <c r="M13" s="2">
        <v>36</v>
      </c>
      <c r="N13" t="str">
        <f t="shared" si="3"/>
        <v>Adult</v>
      </c>
    </row>
    <row r="14" spans="1:14" x14ac:dyDescent="0.25">
      <c r="A14" s="2" t="s">
        <v>55</v>
      </c>
      <c r="B14" s="2" t="s">
        <v>27</v>
      </c>
      <c r="C14" s="2" t="s">
        <v>41</v>
      </c>
      <c r="D14" s="3">
        <v>45556</v>
      </c>
      <c r="E14" s="3">
        <v>45641</v>
      </c>
      <c r="F14" s="2">
        <v>22</v>
      </c>
      <c r="G14" s="2" t="s">
        <v>42</v>
      </c>
      <c r="I14">
        <f t="shared" si="0"/>
        <v>2</v>
      </c>
      <c r="J14" s="2">
        <v>1800</v>
      </c>
      <c r="K14" t="str">
        <f t="shared" si="1"/>
        <v>No</v>
      </c>
      <c r="L14">
        <f t="shared" si="2"/>
        <v>3600</v>
      </c>
      <c r="M14" s="2">
        <v>48</v>
      </c>
      <c r="N14" t="str">
        <f t="shared" si="3"/>
        <v>Seniors</v>
      </c>
    </row>
    <row r="15" spans="1:14" x14ac:dyDescent="0.25">
      <c r="A15" s="2" t="s">
        <v>57</v>
      </c>
      <c r="B15" s="2" t="s">
        <v>12</v>
      </c>
      <c r="C15" s="2" t="s">
        <v>22</v>
      </c>
      <c r="D15" s="3">
        <v>45065</v>
      </c>
      <c r="E15" s="3">
        <v>45242</v>
      </c>
      <c r="F15" s="2">
        <v>28</v>
      </c>
      <c r="G15" s="2" t="s">
        <v>35</v>
      </c>
      <c r="I15">
        <f t="shared" si="0"/>
        <v>5</v>
      </c>
      <c r="J15" s="2">
        <v>1200</v>
      </c>
      <c r="K15" t="str">
        <f t="shared" si="1"/>
        <v>No</v>
      </c>
      <c r="L15">
        <f t="shared" si="2"/>
        <v>6000</v>
      </c>
      <c r="M15" s="2">
        <v>39</v>
      </c>
      <c r="N15" t="str">
        <f t="shared" si="3"/>
        <v>Adult</v>
      </c>
    </row>
    <row r="16" spans="1:14" x14ac:dyDescent="0.25">
      <c r="A16" s="2" t="s">
        <v>59</v>
      </c>
      <c r="B16" s="2" t="s">
        <v>27</v>
      </c>
      <c r="C16" s="2" t="s">
        <v>13</v>
      </c>
      <c r="D16" s="3">
        <v>45333</v>
      </c>
      <c r="E16" s="3">
        <v>45540</v>
      </c>
      <c r="F16" s="2">
        <v>8</v>
      </c>
      <c r="G16" s="2" t="s">
        <v>23</v>
      </c>
      <c r="I16">
        <f t="shared" si="0"/>
        <v>6</v>
      </c>
      <c r="J16" s="2">
        <v>800</v>
      </c>
      <c r="K16" t="str">
        <f t="shared" si="1"/>
        <v>No</v>
      </c>
      <c r="L16">
        <f t="shared" si="2"/>
        <v>4800</v>
      </c>
      <c r="M16" s="2">
        <v>44</v>
      </c>
      <c r="N16" t="str">
        <f t="shared" si="3"/>
        <v>Adult</v>
      </c>
    </row>
    <row r="17" spans="1:14" x14ac:dyDescent="0.25">
      <c r="A17" s="2" t="s">
        <v>61</v>
      </c>
      <c r="B17" s="2" t="s">
        <v>12</v>
      </c>
      <c r="C17" s="2" t="s">
        <v>31</v>
      </c>
      <c r="D17" s="3">
        <v>45702</v>
      </c>
      <c r="E17" s="3">
        <v>45732</v>
      </c>
      <c r="F17" s="2">
        <v>14</v>
      </c>
      <c r="G17" s="2" t="s">
        <v>42</v>
      </c>
      <c r="I17">
        <f t="shared" si="0"/>
        <v>1</v>
      </c>
      <c r="J17" s="2">
        <v>2500</v>
      </c>
      <c r="K17" t="str">
        <f t="shared" si="1"/>
        <v>No</v>
      </c>
      <c r="L17">
        <f t="shared" si="2"/>
        <v>2500</v>
      </c>
      <c r="M17" s="2">
        <v>39</v>
      </c>
      <c r="N17" t="str">
        <f t="shared" si="3"/>
        <v>Adult</v>
      </c>
    </row>
    <row r="18" spans="1:14" x14ac:dyDescent="0.25">
      <c r="A18" s="2" t="s">
        <v>63</v>
      </c>
      <c r="B18" s="2" t="s">
        <v>12</v>
      </c>
      <c r="C18" s="2" t="s">
        <v>22</v>
      </c>
      <c r="D18" s="3">
        <v>45329</v>
      </c>
      <c r="E18" s="3">
        <v>45685</v>
      </c>
      <c r="F18" s="2">
        <v>25</v>
      </c>
      <c r="G18" s="2" t="s">
        <v>23</v>
      </c>
      <c r="I18">
        <f t="shared" si="0"/>
        <v>11</v>
      </c>
      <c r="J18" s="2">
        <v>1200</v>
      </c>
      <c r="K18" t="str">
        <f t="shared" si="1"/>
        <v>No</v>
      </c>
      <c r="L18">
        <f t="shared" si="2"/>
        <v>13200</v>
      </c>
      <c r="M18" s="2">
        <v>35</v>
      </c>
      <c r="N18" t="str">
        <f t="shared" si="3"/>
        <v>Adult</v>
      </c>
    </row>
    <row r="19" spans="1:14" x14ac:dyDescent="0.25">
      <c r="A19" s="2" t="s">
        <v>65</v>
      </c>
      <c r="B19" s="2" t="s">
        <v>27</v>
      </c>
      <c r="C19" s="2" t="s">
        <v>31</v>
      </c>
      <c r="D19" s="3">
        <v>45213</v>
      </c>
      <c r="E19" s="3">
        <v>45649</v>
      </c>
      <c r="F19" s="2">
        <v>13</v>
      </c>
      <c r="G19" s="2" t="s">
        <v>67</v>
      </c>
      <c r="I19">
        <f t="shared" si="0"/>
        <v>14</v>
      </c>
      <c r="J19" s="2">
        <v>2500</v>
      </c>
      <c r="K19" t="str">
        <f t="shared" si="1"/>
        <v>No</v>
      </c>
      <c r="L19">
        <f t="shared" si="2"/>
        <v>35000</v>
      </c>
      <c r="M19" s="2">
        <v>56</v>
      </c>
      <c r="N19" t="str">
        <f t="shared" si="3"/>
        <v>Seniors</v>
      </c>
    </row>
    <row r="20" spans="1:14" x14ac:dyDescent="0.25">
      <c r="A20" s="2" t="s">
        <v>68</v>
      </c>
      <c r="B20" s="2" t="s">
        <v>27</v>
      </c>
      <c r="C20" s="2" t="s">
        <v>13</v>
      </c>
      <c r="D20" s="3">
        <v>45354</v>
      </c>
      <c r="E20" s="3">
        <v>45664</v>
      </c>
      <c r="F20" s="2">
        <v>26</v>
      </c>
      <c r="G20" s="2" t="s">
        <v>35</v>
      </c>
      <c r="I20">
        <f t="shared" si="0"/>
        <v>10</v>
      </c>
      <c r="J20" s="2">
        <v>800</v>
      </c>
      <c r="K20" t="str">
        <f t="shared" si="1"/>
        <v>No</v>
      </c>
      <c r="L20">
        <f t="shared" si="2"/>
        <v>8000</v>
      </c>
      <c r="M20" s="2">
        <v>27</v>
      </c>
      <c r="N20" t="str">
        <f t="shared" si="3"/>
        <v>Youth</v>
      </c>
    </row>
    <row r="21" spans="1:14" x14ac:dyDescent="0.25">
      <c r="A21" s="2" t="s">
        <v>70</v>
      </c>
      <c r="B21" s="2" t="s">
        <v>12</v>
      </c>
      <c r="C21" s="2" t="s">
        <v>31</v>
      </c>
      <c r="D21" s="3">
        <v>45417</v>
      </c>
      <c r="E21" s="3">
        <v>45608</v>
      </c>
      <c r="F21" s="2">
        <v>21</v>
      </c>
      <c r="G21" s="2" t="s">
        <v>35</v>
      </c>
      <c r="H21" s="2" t="s">
        <v>72</v>
      </c>
      <c r="I21">
        <f t="shared" si="0"/>
        <v>6</v>
      </c>
      <c r="J21" s="2">
        <v>2500</v>
      </c>
      <c r="K21" t="str">
        <f t="shared" si="1"/>
        <v>Yes</v>
      </c>
      <c r="L21">
        <f t="shared" si="2"/>
        <v>15000</v>
      </c>
      <c r="M21" s="2">
        <v>28</v>
      </c>
      <c r="N21" t="str">
        <f t="shared" si="3"/>
        <v>Youth</v>
      </c>
    </row>
    <row r="22" spans="1:14" x14ac:dyDescent="0.25">
      <c r="A22" s="2" t="s">
        <v>73</v>
      </c>
      <c r="B22" s="2" t="s">
        <v>27</v>
      </c>
      <c r="C22" s="2" t="s">
        <v>41</v>
      </c>
      <c r="D22" s="3">
        <v>45146</v>
      </c>
      <c r="E22" s="3">
        <v>45674</v>
      </c>
      <c r="F22" s="2">
        <v>19</v>
      </c>
      <c r="G22" s="2" t="s">
        <v>35</v>
      </c>
      <c r="I22">
        <f t="shared" si="0"/>
        <v>17</v>
      </c>
      <c r="J22" s="2">
        <v>1800</v>
      </c>
      <c r="K22" t="str">
        <f t="shared" si="1"/>
        <v>No</v>
      </c>
      <c r="L22">
        <f t="shared" si="2"/>
        <v>30600</v>
      </c>
      <c r="M22" s="2">
        <v>57</v>
      </c>
      <c r="N22" t="str">
        <f t="shared" si="3"/>
        <v>Seniors</v>
      </c>
    </row>
    <row r="23" spans="1:14" x14ac:dyDescent="0.25">
      <c r="A23" s="2" t="s">
        <v>75</v>
      </c>
      <c r="B23" s="2" t="s">
        <v>27</v>
      </c>
      <c r="C23" s="2" t="s">
        <v>41</v>
      </c>
      <c r="D23" s="3">
        <v>45320</v>
      </c>
      <c r="E23" s="3">
        <v>45616</v>
      </c>
      <c r="F23" s="2">
        <v>5</v>
      </c>
      <c r="G23" s="2" t="s">
        <v>14</v>
      </c>
      <c r="I23">
        <f t="shared" si="0"/>
        <v>9</v>
      </c>
      <c r="J23" s="2">
        <v>1800</v>
      </c>
      <c r="K23" t="str">
        <f t="shared" si="1"/>
        <v>No</v>
      </c>
      <c r="L23">
        <f t="shared" si="2"/>
        <v>16200</v>
      </c>
      <c r="M23" s="2">
        <v>26</v>
      </c>
      <c r="N23" t="str">
        <f t="shared" si="3"/>
        <v>Youth</v>
      </c>
    </row>
    <row r="24" spans="1:14" x14ac:dyDescent="0.25">
      <c r="A24" s="2" t="s">
        <v>77</v>
      </c>
      <c r="B24" s="2" t="s">
        <v>12</v>
      </c>
      <c r="C24" s="2" t="s">
        <v>41</v>
      </c>
      <c r="D24" s="3">
        <v>45451</v>
      </c>
      <c r="E24" s="3">
        <v>45455</v>
      </c>
      <c r="F24" s="2">
        <v>18</v>
      </c>
      <c r="G24" s="2" t="s">
        <v>67</v>
      </c>
      <c r="I24">
        <f t="shared" si="0"/>
        <v>0</v>
      </c>
      <c r="J24" s="2">
        <v>1800</v>
      </c>
      <c r="K24" t="str">
        <f t="shared" si="1"/>
        <v>No</v>
      </c>
      <c r="L24">
        <f t="shared" si="2"/>
        <v>0</v>
      </c>
      <c r="M24" s="2">
        <v>48</v>
      </c>
      <c r="N24" t="str">
        <f t="shared" si="3"/>
        <v>Seniors</v>
      </c>
    </row>
    <row r="25" spans="1:14" x14ac:dyDescent="0.25">
      <c r="A25" s="2" t="s">
        <v>79</v>
      </c>
      <c r="B25" s="2" t="s">
        <v>27</v>
      </c>
      <c r="C25" s="2" t="s">
        <v>22</v>
      </c>
      <c r="D25" s="3">
        <v>45439</v>
      </c>
      <c r="E25" s="3">
        <v>45730</v>
      </c>
      <c r="F25" s="2">
        <v>6</v>
      </c>
      <c r="G25" s="2" t="s">
        <v>14</v>
      </c>
      <c r="I25">
        <f t="shared" si="0"/>
        <v>9</v>
      </c>
      <c r="J25" s="2">
        <v>1200</v>
      </c>
      <c r="K25" t="str">
        <f t="shared" si="1"/>
        <v>No</v>
      </c>
      <c r="L25">
        <f t="shared" si="2"/>
        <v>10800</v>
      </c>
      <c r="M25" s="2">
        <v>25</v>
      </c>
      <c r="N25" t="str">
        <f t="shared" si="3"/>
        <v>Youth</v>
      </c>
    </row>
    <row r="26" spans="1:14" x14ac:dyDescent="0.25">
      <c r="A26" s="2" t="s">
        <v>81</v>
      </c>
      <c r="B26" s="2" t="s">
        <v>12</v>
      </c>
      <c r="C26" s="2" t="s">
        <v>41</v>
      </c>
      <c r="D26" s="3">
        <v>45286</v>
      </c>
      <c r="E26" s="3">
        <v>45372</v>
      </c>
      <c r="F26" s="2">
        <v>17</v>
      </c>
      <c r="G26" s="2" t="s">
        <v>35</v>
      </c>
      <c r="H26" s="2" t="s">
        <v>83</v>
      </c>
      <c r="I26">
        <f t="shared" si="0"/>
        <v>2</v>
      </c>
      <c r="J26" s="2">
        <v>1800</v>
      </c>
      <c r="K26" t="str">
        <f t="shared" si="1"/>
        <v>Yes</v>
      </c>
      <c r="L26">
        <f t="shared" si="2"/>
        <v>3600</v>
      </c>
      <c r="M26" s="2">
        <v>53</v>
      </c>
      <c r="N26" t="str">
        <f t="shared" si="3"/>
        <v>Seniors</v>
      </c>
    </row>
    <row r="27" spans="1:14" x14ac:dyDescent="0.25">
      <c r="A27" s="2" t="s">
        <v>84</v>
      </c>
      <c r="B27" s="2" t="s">
        <v>27</v>
      </c>
      <c r="C27" s="2" t="s">
        <v>22</v>
      </c>
      <c r="D27" s="3">
        <v>45702</v>
      </c>
      <c r="E27" s="3">
        <v>45727</v>
      </c>
      <c r="F27" s="2">
        <v>3</v>
      </c>
      <c r="G27" s="2" t="s">
        <v>67</v>
      </c>
      <c r="I27">
        <f t="shared" si="0"/>
        <v>0</v>
      </c>
      <c r="J27" s="2">
        <v>1200</v>
      </c>
      <c r="K27" t="str">
        <f t="shared" si="1"/>
        <v>No</v>
      </c>
      <c r="L27">
        <f t="shared" si="2"/>
        <v>0</v>
      </c>
      <c r="M27" s="2">
        <v>42</v>
      </c>
      <c r="N27" t="str">
        <f t="shared" si="3"/>
        <v>Adult</v>
      </c>
    </row>
    <row r="28" spans="1:14" x14ac:dyDescent="0.25">
      <c r="A28" s="2" t="s">
        <v>86</v>
      </c>
      <c r="B28" s="2" t="s">
        <v>12</v>
      </c>
      <c r="C28" s="2" t="s">
        <v>31</v>
      </c>
      <c r="D28" s="3">
        <v>45698</v>
      </c>
      <c r="E28" s="3">
        <v>45726</v>
      </c>
      <c r="F28" s="2">
        <v>28</v>
      </c>
      <c r="G28" s="2" t="s">
        <v>35</v>
      </c>
      <c r="I28">
        <f t="shared" si="0"/>
        <v>0</v>
      </c>
      <c r="J28" s="2">
        <v>2500</v>
      </c>
      <c r="K28" t="str">
        <f t="shared" si="1"/>
        <v>No</v>
      </c>
      <c r="L28">
        <f t="shared" si="2"/>
        <v>0</v>
      </c>
      <c r="M28" s="2">
        <v>24</v>
      </c>
      <c r="N28" t="str">
        <f t="shared" si="3"/>
        <v>Youth</v>
      </c>
    </row>
    <row r="29" spans="1:14" x14ac:dyDescent="0.25">
      <c r="A29" s="2" t="s">
        <v>88</v>
      </c>
      <c r="B29" s="2" t="s">
        <v>12</v>
      </c>
      <c r="C29" s="2" t="s">
        <v>22</v>
      </c>
      <c r="D29" s="3">
        <v>45614</v>
      </c>
      <c r="E29" s="3">
        <v>45645</v>
      </c>
      <c r="F29" s="2">
        <v>23</v>
      </c>
      <c r="G29" s="2" t="s">
        <v>18</v>
      </c>
      <c r="I29">
        <f t="shared" si="0"/>
        <v>1</v>
      </c>
      <c r="J29" s="2">
        <v>1200</v>
      </c>
      <c r="K29" t="str">
        <f t="shared" si="1"/>
        <v>No</v>
      </c>
      <c r="L29">
        <f t="shared" si="2"/>
        <v>1200</v>
      </c>
      <c r="M29" s="2">
        <v>53</v>
      </c>
      <c r="N29" t="str">
        <f t="shared" si="3"/>
        <v>Seniors</v>
      </c>
    </row>
    <row r="30" spans="1:14" x14ac:dyDescent="0.25">
      <c r="A30" s="2" t="s">
        <v>90</v>
      </c>
      <c r="B30" s="2" t="s">
        <v>27</v>
      </c>
      <c r="C30" s="2" t="s">
        <v>31</v>
      </c>
      <c r="D30" s="3">
        <v>45401</v>
      </c>
      <c r="E30" s="3">
        <v>45408</v>
      </c>
      <c r="F30" s="2">
        <v>8</v>
      </c>
      <c r="G30" s="2" t="s">
        <v>23</v>
      </c>
      <c r="I30">
        <f t="shared" si="0"/>
        <v>0</v>
      </c>
      <c r="J30" s="2">
        <v>2500</v>
      </c>
      <c r="K30" t="str">
        <f t="shared" si="1"/>
        <v>No</v>
      </c>
      <c r="L30">
        <f t="shared" si="2"/>
        <v>0</v>
      </c>
      <c r="M30" s="2">
        <v>29</v>
      </c>
      <c r="N30" t="str">
        <f t="shared" si="3"/>
        <v>Youth</v>
      </c>
    </row>
    <row r="31" spans="1:14" x14ac:dyDescent="0.25">
      <c r="A31" s="2" t="s">
        <v>92</v>
      </c>
      <c r="B31" s="2" t="s">
        <v>27</v>
      </c>
      <c r="C31" s="2" t="s">
        <v>31</v>
      </c>
      <c r="D31" s="3">
        <v>45667</v>
      </c>
      <c r="E31" s="3">
        <v>45745</v>
      </c>
      <c r="F31" s="2">
        <v>23</v>
      </c>
      <c r="G31" s="2" t="s">
        <v>42</v>
      </c>
      <c r="H31" s="2" t="s">
        <v>94</v>
      </c>
      <c r="I31">
        <f t="shared" si="0"/>
        <v>2</v>
      </c>
      <c r="J31" s="2">
        <v>2500</v>
      </c>
      <c r="K31" t="str">
        <f t="shared" si="1"/>
        <v>Yes</v>
      </c>
      <c r="L31">
        <f t="shared" si="2"/>
        <v>5000</v>
      </c>
      <c r="M31" s="2">
        <v>31</v>
      </c>
      <c r="N31" t="str">
        <f t="shared" si="3"/>
        <v>Adult</v>
      </c>
    </row>
    <row r="32" spans="1:14" x14ac:dyDescent="0.25">
      <c r="A32" s="2" t="s">
        <v>95</v>
      </c>
      <c r="B32" s="2" t="s">
        <v>27</v>
      </c>
      <c r="C32" s="2" t="s">
        <v>13</v>
      </c>
      <c r="D32" s="3">
        <v>45088</v>
      </c>
      <c r="E32" s="3">
        <v>45656</v>
      </c>
      <c r="F32" s="2">
        <v>9</v>
      </c>
      <c r="G32" s="2" t="s">
        <v>67</v>
      </c>
      <c r="H32" s="2" t="s">
        <v>97</v>
      </c>
      <c r="I32">
        <f t="shared" si="0"/>
        <v>18</v>
      </c>
      <c r="J32" s="2">
        <v>800</v>
      </c>
      <c r="K32" t="str">
        <f t="shared" si="1"/>
        <v>Yes</v>
      </c>
      <c r="L32">
        <f t="shared" si="2"/>
        <v>14400</v>
      </c>
      <c r="M32" s="2">
        <v>52</v>
      </c>
      <c r="N32" t="str">
        <f t="shared" si="3"/>
        <v>Seniors</v>
      </c>
    </row>
    <row r="33" spans="1:14" x14ac:dyDescent="0.25">
      <c r="A33" s="2" t="s">
        <v>98</v>
      </c>
      <c r="B33" s="2" t="s">
        <v>12</v>
      </c>
      <c r="C33" s="2" t="s">
        <v>22</v>
      </c>
      <c r="D33" s="3">
        <v>45391</v>
      </c>
      <c r="E33" s="3">
        <v>45604</v>
      </c>
      <c r="F33" s="2">
        <v>2</v>
      </c>
      <c r="G33" s="2" t="s">
        <v>35</v>
      </c>
      <c r="I33">
        <f t="shared" si="0"/>
        <v>7</v>
      </c>
      <c r="J33" s="2">
        <v>1200</v>
      </c>
      <c r="K33" t="str">
        <f t="shared" si="1"/>
        <v>No</v>
      </c>
      <c r="L33">
        <f t="shared" si="2"/>
        <v>8400</v>
      </c>
      <c r="M33" s="2">
        <v>20</v>
      </c>
      <c r="N33" t="str">
        <f t="shared" si="3"/>
        <v>Youth</v>
      </c>
    </row>
    <row r="34" spans="1:14" x14ac:dyDescent="0.25">
      <c r="A34" s="2" t="s">
        <v>100</v>
      </c>
      <c r="B34" s="2" t="s">
        <v>12</v>
      </c>
      <c r="C34" s="2" t="s">
        <v>13</v>
      </c>
      <c r="D34" s="3">
        <v>45699</v>
      </c>
      <c r="E34" s="3">
        <v>45740</v>
      </c>
      <c r="F34" s="2">
        <v>30</v>
      </c>
      <c r="G34" s="2" t="s">
        <v>35</v>
      </c>
      <c r="I34">
        <f t="shared" si="0"/>
        <v>1</v>
      </c>
      <c r="J34" s="2">
        <v>800</v>
      </c>
      <c r="K34" t="str">
        <f t="shared" si="1"/>
        <v>No</v>
      </c>
      <c r="L34">
        <f t="shared" si="2"/>
        <v>800</v>
      </c>
      <c r="M34" s="2">
        <v>22</v>
      </c>
      <c r="N34" t="str">
        <f t="shared" si="3"/>
        <v>Youth</v>
      </c>
    </row>
    <row r="35" spans="1:14" x14ac:dyDescent="0.25">
      <c r="A35" s="2" t="s">
        <v>102</v>
      </c>
      <c r="B35" s="2" t="s">
        <v>12</v>
      </c>
      <c r="C35" s="2" t="s">
        <v>41</v>
      </c>
      <c r="D35" s="3">
        <v>45588</v>
      </c>
      <c r="E35" s="3">
        <v>45721</v>
      </c>
      <c r="F35" s="2">
        <v>23</v>
      </c>
      <c r="G35" s="2" t="s">
        <v>18</v>
      </c>
      <c r="H35" s="2" t="s">
        <v>104</v>
      </c>
      <c r="I35">
        <f t="shared" si="0"/>
        <v>4</v>
      </c>
      <c r="J35" s="2">
        <v>1800</v>
      </c>
      <c r="K35" t="str">
        <f t="shared" si="1"/>
        <v>Yes</v>
      </c>
      <c r="L35">
        <f t="shared" si="2"/>
        <v>7200</v>
      </c>
      <c r="M35" s="2">
        <v>23</v>
      </c>
      <c r="N35" t="str">
        <f t="shared" si="3"/>
        <v>Youth</v>
      </c>
    </row>
    <row r="36" spans="1:14" x14ac:dyDescent="0.25">
      <c r="A36" s="2" t="s">
        <v>105</v>
      </c>
      <c r="B36" s="2" t="s">
        <v>27</v>
      </c>
      <c r="C36" s="2" t="s">
        <v>22</v>
      </c>
      <c r="D36" s="3">
        <v>45312</v>
      </c>
      <c r="E36" s="3">
        <v>45652</v>
      </c>
      <c r="F36" s="2">
        <v>27</v>
      </c>
      <c r="G36" s="2" t="s">
        <v>18</v>
      </c>
      <c r="I36">
        <f t="shared" si="0"/>
        <v>11</v>
      </c>
      <c r="J36" s="2">
        <v>1200</v>
      </c>
      <c r="K36" t="str">
        <f t="shared" si="1"/>
        <v>No</v>
      </c>
      <c r="L36">
        <f t="shared" si="2"/>
        <v>13200</v>
      </c>
      <c r="M36" s="2">
        <v>27</v>
      </c>
      <c r="N36" t="str">
        <f t="shared" si="3"/>
        <v>Youth</v>
      </c>
    </row>
    <row r="38" spans="1:14" x14ac:dyDescent="0.25">
      <c r="B38" s="8" t="s">
        <v>119</v>
      </c>
      <c r="C38" s="8" t="s">
        <v>120</v>
      </c>
    </row>
    <row r="39" spans="1:14" x14ac:dyDescent="0.25">
      <c r="B39" s="8" t="s">
        <v>109</v>
      </c>
      <c r="C39" t="s">
        <v>27</v>
      </c>
      <c r="D39" t="s">
        <v>12</v>
      </c>
      <c r="E39" t="s">
        <v>112</v>
      </c>
    </row>
    <row r="40" spans="1:14" x14ac:dyDescent="0.25">
      <c r="B40" s="9" t="s">
        <v>14</v>
      </c>
      <c r="C40" s="7">
        <v>3</v>
      </c>
      <c r="D40" s="7">
        <v>2</v>
      </c>
      <c r="E40" s="7">
        <v>5</v>
      </c>
    </row>
    <row r="41" spans="1:14" x14ac:dyDescent="0.25">
      <c r="B41" s="9" t="s">
        <v>67</v>
      </c>
      <c r="C41" s="7">
        <v>3</v>
      </c>
      <c r="D41" s="7">
        <v>1</v>
      </c>
      <c r="E41" s="7">
        <v>4</v>
      </c>
    </row>
    <row r="42" spans="1:14" x14ac:dyDescent="0.25">
      <c r="B42" s="9" t="s">
        <v>23</v>
      </c>
      <c r="C42" s="7">
        <v>3</v>
      </c>
      <c r="D42" s="7">
        <v>2</v>
      </c>
      <c r="E42" s="7">
        <v>5</v>
      </c>
    </row>
    <row r="43" spans="1:14" x14ac:dyDescent="0.25">
      <c r="B43" s="9" t="s">
        <v>42</v>
      </c>
      <c r="C43" s="7">
        <v>2</v>
      </c>
      <c r="D43" s="7">
        <v>4</v>
      </c>
      <c r="E43" s="7">
        <v>6</v>
      </c>
    </row>
    <row r="44" spans="1:14" x14ac:dyDescent="0.25">
      <c r="B44" s="9" t="s">
        <v>35</v>
      </c>
      <c r="C44" s="7">
        <v>2</v>
      </c>
      <c r="D44" s="7">
        <v>8</v>
      </c>
      <c r="E44" s="7">
        <v>10</v>
      </c>
    </row>
    <row r="45" spans="1:14" x14ac:dyDescent="0.25">
      <c r="B45" s="9" t="s">
        <v>18</v>
      </c>
      <c r="C45" s="7">
        <v>2</v>
      </c>
      <c r="D45" s="7">
        <v>3</v>
      </c>
      <c r="E45" s="7">
        <v>5</v>
      </c>
    </row>
    <row r="46" spans="1:14" x14ac:dyDescent="0.25">
      <c r="B46" s="9" t="s">
        <v>112</v>
      </c>
      <c r="C46" s="7">
        <v>15</v>
      </c>
      <c r="D46" s="7">
        <v>20</v>
      </c>
      <c r="E46" s="7">
        <v>35</v>
      </c>
    </row>
    <row r="49" spans="2:7" x14ac:dyDescent="0.25">
      <c r="B49" s="8" t="s">
        <v>119</v>
      </c>
      <c r="C49" s="8" t="s">
        <v>120</v>
      </c>
    </row>
    <row r="50" spans="2:7" x14ac:dyDescent="0.25">
      <c r="B50" s="8" t="s">
        <v>109</v>
      </c>
      <c r="C50" t="s">
        <v>13</v>
      </c>
      <c r="D50" t="s">
        <v>31</v>
      </c>
      <c r="E50" t="s">
        <v>41</v>
      </c>
      <c r="F50" t="s">
        <v>22</v>
      </c>
      <c r="G50" t="s">
        <v>112</v>
      </c>
    </row>
    <row r="51" spans="2:7" x14ac:dyDescent="0.25">
      <c r="B51" s="9" t="s">
        <v>122</v>
      </c>
      <c r="C51" s="7">
        <v>4</v>
      </c>
      <c r="D51" s="7">
        <v>2</v>
      </c>
      <c r="E51" s="7">
        <v>1</v>
      </c>
      <c r="F51" s="7">
        <v>6</v>
      </c>
      <c r="G51" s="7">
        <v>13</v>
      </c>
    </row>
    <row r="52" spans="2:7" x14ac:dyDescent="0.25">
      <c r="B52" s="9" t="s">
        <v>123</v>
      </c>
      <c r="C52" s="7">
        <v>2</v>
      </c>
      <c r="D52" s="7">
        <v>1</v>
      </c>
      <c r="E52" s="7">
        <v>4</v>
      </c>
      <c r="F52" s="7">
        <v>2</v>
      </c>
      <c r="G52" s="7">
        <v>9</v>
      </c>
    </row>
    <row r="53" spans="2:7" x14ac:dyDescent="0.25">
      <c r="B53" s="9" t="s">
        <v>124</v>
      </c>
      <c r="C53" s="7">
        <v>3</v>
      </c>
      <c r="D53" s="7">
        <v>4</v>
      </c>
      <c r="E53" s="7">
        <v>2</v>
      </c>
      <c r="F53" s="7">
        <v>4</v>
      </c>
      <c r="G53" s="7">
        <v>13</v>
      </c>
    </row>
    <row r="54" spans="2:7" x14ac:dyDescent="0.25">
      <c r="B54" s="9" t="s">
        <v>112</v>
      </c>
      <c r="C54" s="7">
        <v>9</v>
      </c>
      <c r="D54" s="7">
        <v>7</v>
      </c>
      <c r="E54" s="7">
        <v>7</v>
      </c>
      <c r="F54" s="7">
        <v>12</v>
      </c>
      <c r="G54" s="7">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Set</vt:lpstr>
      <vt:lpstr>Membership Duration in Month</vt:lpstr>
      <vt:lpstr>Referral Impact</vt:lpstr>
      <vt:lpstr>Revenue Calculation</vt:lpstr>
      <vt:lpstr>Identify Low Engagement Member</vt:lpstr>
      <vt:lpstr>Segment Profitability Dashboard</vt:lpstr>
      <vt:lpstr>Gender &amp; Age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singh</dc:creator>
  <cp:lastModifiedBy>mayank singh</cp:lastModifiedBy>
  <dcterms:created xsi:type="dcterms:W3CDTF">2025-04-06T20:54:03Z</dcterms:created>
  <dcterms:modified xsi:type="dcterms:W3CDTF">2025-04-23T09:51:13Z</dcterms:modified>
</cp:coreProperties>
</file>